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7950" tabRatio="620" firstSheet="1" activeTab="1"/>
  </bookViews>
  <sheets>
    <sheet name="Sign In" sheetId="1" r:id="rId1"/>
    <sheet name="Input" sheetId="2" r:id="rId2"/>
    <sheet name="Boy's Singles" sheetId="3" r:id="rId3"/>
    <sheet name="Boy's Team" sheetId="4" r:id="rId4"/>
    <sheet name="Boy's Brackets" sheetId="5" r:id="rId5"/>
    <sheet name="Girl's Singles" sheetId="6" r:id="rId6"/>
    <sheet name="Girl's Team" sheetId="7" r:id="rId7"/>
    <sheet name="Girl's Brackets" sheetId="8" r:id="rId8"/>
    <sheet name="Score Sheets" sheetId="9" r:id="rId9"/>
    <sheet name="Match Sheets" sheetId="10" r:id="rId10"/>
  </sheets>
  <definedNames>
    <definedName name="_xlnm.Print_Area" localSheetId="4">'Boy''s Brackets'!$A$1:$AE$48</definedName>
    <definedName name="_xlnm.Print_Area" localSheetId="3">'Boy''s Team'!$A$1:$K$25</definedName>
    <definedName name="_xlnm.Print_Area" localSheetId="7">'Girl''s Brackets'!$A$1:$AE$48</definedName>
    <definedName name="_xlnm.Print_Area" localSheetId="6">'Girl''s Team'!$A$1:$K$23</definedName>
    <definedName name="_xlnm.Print_Area" localSheetId="1">'Input'!$M$133:$W$144</definedName>
    <definedName name="_xlnm.Print_Area" localSheetId="9">'Match Sheets'!$A$1:$I$60</definedName>
    <definedName name="_xlnm.Print_Area" localSheetId="8">'Score Sheets'!$A$1:$T$400</definedName>
    <definedName name="_xlnm.Print_Area" localSheetId="0">'Sign In'!$A$1:$G$38</definedName>
    <definedName name="_xlnm.Print_Titles" localSheetId="2">'Boy''s Singles'!$1:$1</definedName>
    <definedName name="_xlnm.Print_Titles" localSheetId="5">'Girl''s Singles'!$1:$1</definedName>
  </definedNames>
  <calcPr fullCalcOnLoad="1"/>
</workbook>
</file>

<file path=xl/sharedStrings.xml><?xml version="1.0" encoding="utf-8"?>
<sst xmlns="http://schemas.openxmlformats.org/spreadsheetml/2006/main" count="1890" uniqueCount="402">
  <si>
    <t>Lane 3-4</t>
  </si>
  <si>
    <t>Lane 5-6</t>
  </si>
  <si>
    <t>Lane 7-8</t>
  </si>
  <si>
    <t>Lane 9-10</t>
  </si>
  <si>
    <t>Lane 11-12</t>
  </si>
  <si>
    <t>Lane 13-14</t>
  </si>
  <si>
    <t>Lane 15-16</t>
  </si>
  <si>
    <t>Lane 17-18</t>
  </si>
  <si>
    <t>L</t>
  </si>
  <si>
    <t>A</t>
  </si>
  <si>
    <t>N</t>
  </si>
  <si>
    <t>E</t>
  </si>
  <si>
    <t>Varsity</t>
  </si>
  <si>
    <t>Boys</t>
  </si>
  <si>
    <t>Girls</t>
  </si>
  <si>
    <t>ID. #</t>
  </si>
  <si>
    <t>Bowler</t>
  </si>
  <si>
    <t>School</t>
  </si>
  <si>
    <t>Game 1</t>
  </si>
  <si>
    <t>Game 2</t>
  </si>
  <si>
    <t>Game 3</t>
  </si>
  <si>
    <t>Baker 1</t>
  </si>
  <si>
    <t>Baker 2</t>
  </si>
  <si>
    <t>Baker 3</t>
  </si>
  <si>
    <t>Baker 4</t>
  </si>
  <si>
    <t>Totals</t>
  </si>
  <si>
    <t>Place</t>
  </si>
  <si>
    <t>Champion</t>
  </si>
  <si>
    <t>3rd Place</t>
  </si>
  <si>
    <t>Sunny Brook Golf and Bowl</t>
  </si>
  <si>
    <t>Runner Up</t>
  </si>
  <si>
    <t>4th Place</t>
  </si>
  <si>
    <t>Macomb County Championship</t>
  </si>
  <si>
    <t>School:</t>
  </si>
  <si>
    <t>ID</t>
  </si>
  <si>
    <t>TOTAL</t>
  </si>
  <si>
    <t>S01</t>
  </si>
  <si>
    <t>Lanes</t>
  </si>
  <si>
    <t>COACH SIGNATURE</t>
  </si>
  <si>
    <t>Starting Lane</t>
  </si>
  <si>
    <t>Check In</t>
  </si>
  <si>
    <t>Boy's</t>
  </si>
  <si>
    <t>Girl's</t>
  </si>
  <si>
    <t>Macomb County Championship Finals</t>
  </si>
  <si>
    <t>Lane</t>
  </si>
  <si>
    <t>Tie Breaker</t>
  </si>
  <si>
    <t>Total</t>
  </si>
  <si>
    <t xml:space="preserve">Coach </t>
  </si>
  <si>
    <t>Sunnybrook Lanes</t>
  </si>
  <si>
    <t>Coach</t>
  </si>
  <si>
    <t>Macomb County Boy's Team Championship</t>
  </si>
  <si>
    <t>Macomb County Girl's Team Championship</t>
  </si>
  <si>
    <t>Lane 39-40</t>
  </si>
  <si>
    <t>Lane 41-42</t>
  </si>
  <si>
    <t>Lane 43-44</t>
  </si>
  <si>
    <t>Lane 45-46</t>
  </si>
  <si>
    <t>Lane 47-48</t>
  </si>
  <si>
    <t>Lane 49-50</t>
  </si>
  <si>
    <t>Lane 51-52</t>
  </si>
  <si>
    <t>Lane 53-54</t>
  </si>
  <si>
    <t>Split Score</t>
  </si>
  <si>
    <t>Lane 19-20</t>
  </si>
  <si>
    <t>Lane 21-22</t>
  </si>
  <si>
    <t>Lane 37-38</t>
  </si>
  <si>
    <t>←</t>
  </si>
  <si>
    <t>St. Clair Shores Lakeview</t>
  </si>
  <si>
    <t>Richmond</t>
  </si>
  <si>
    <t>Warren Mott</t>
  </si>
  <si>
    <t>Justin Decker</t>
  </si>
  <si>
    <t>Mike Churchill</t>
  </si>
  <si>
    <t>Joey Dickens</t>
  </si>
  <si>
    <t>Tyler Thorn</t>
  </si>
  <si>
    <t>David Stroshein</t>
  </si>
  <si>
    <t>Randy Stroshein</t>
  </si>
  <si>
    <t>Andrew Moronczyk</t>
  </si>
  <si>
    <t>Danielle Frazho</t>
  </si>
  <si>
    <t>Lauren Kroll</t>
  </si>
  <si>
    <t>Hannah Walters</t>
  </si>
  <si>
    <t>Samantha Gould</t>
  </si>
  <si>
    <t>Angela Ward</t>
  </si>
  <si>
    <t>Katie Morrell</t>
  </si>
  <si>
    <t>Lauren Miyaza</t>
  </si>
  <si>
    <t>Beverly Kraft</t>
  </si>
  <si>
    <t>Katelyn Goss</t>
  </si>
  <si>
    <t>Roseville</t>
  </si>
  <si>
    <t>Kalin McGee</t>
  </si>
  <si>
    <t>Tiffani Paraventi</t>
  </si>
  <si>
    <t>Catherine Pardington</t>
  </si>
  <si>
    <t>Renee Spicuzza</t>
  </si>
  <si>
    <t>Lauren Krywy</t>
  </si>
  <si>
    <t>Ashley Krywy</t>
  </si>
  <si>
    <t>Ryan Dykas</t>
  </si>
  <si>
    <t>Matt Prybys</t>
  </si>
  <si>
    <t>Kevin Matsui</t>
  </si>
  <si>
    <t>AJ Taormina</t>
  </si>
  <si>
    <t>Vince Papais</t>
  </si>
  <si>
    <t>Jacob Furtney</t>
  </si>
  <si>
    <t>Brandon Alexander</t>
  </si>
  <si>
    <t>Shane Barthlow</t>
  </si>
  <si>
    <t>Garret Endres</t>
  </si>
  <si>
    <t>Trevor Hyslop</t>
  </si>
  <si>
    <t>Zach Soldan</t>
  </si>
  <si>
    <t>Matthew Willis</t>
  </si>
  <si>
    <t>Kayla Gregoire</t>
  </si>
  <si>
    <t>Nicole Tyll</t>
  </si>
  <si>
    <t>Tabatha Neal</t>
  </si>
  <si>
    <t>Jaylea Allor</t>
  </si>
  <si>
    <t>Dominique Pearcy</t>
  </si>
  <si>
    <t>Jenna Endres</t>
  </si>
  <si>
    <t>New Baltimore Anchor Bay</t>
  </si>
  <si>
    <t>Justin Bashaw</t>
  </si>
  <si>
    <t>Mitchell Cunha</t>
  </si>
  <si>
    <t>Jacob Richard</t>
  </si>
  <si>
    <t>Joseph Romano</t>
  </si>
  <si>
    <t>Matthew Schalk</t>
  </si>
  <si>
    <t>Tyler Trevisan</t>
  </si>
  <si>
    <t>Nicholas Krett</t>
  </si>
  <si>
    <t>Kyle Driscoll</t>
  </si>
  <si>
    <t>Nick Nevorski</t>
  </si>
  <si>
    <t>Kevin Craft</t>
  </si>
  <si>
    <t>Andrew Morrison</t>
  </si>
  <si>
    <t>Jesse Schneider</t>
  </si>
  <si>
    <t>Chad Sikorski</t>
  </si>
  <si>
    <t>Andrew Whitlow</t>
  </si>
  <si>
    <t>Will Dyrval</t>
  </si>
  <si>
    <t>Cameron Kenaan</t>
  </si>
  <si>
    <t>Darien Cook</t>
  </si>
  <si>
    <t>Ryan Halperin</t>
  </si>
  <si>
    <t>Kyle Soldan</t>
  </si>
  <si>
    <t>Matt Gartner</t>
  </si>
  <si>
    <t>Jacob Folske</t>
  </si>
  <si>
    <t>Marc LaGrois</t>
  </si>
  <si>
    <t>Michael Tyll</t>
  </si>
  <si>
    <t>Joel Szymanski</t>
  </si>
  <si>
    <t>Kory Kenjorski</t>
  </si>
  <si>
    <t>Ryan Seagram</t>
  </si>
  <si>
    <t>Brandon Sieben</t>
  </si>
  <si>
    <t>Joe Gargagliano</t>
  </si>
  <si>
    <t>Kevin McClain</t>
  </si>
  <si>
    <t>Umari Enoex</t>
  </si>
  <si>
    <t>Alex Rosenthal</t>
  </si>
  <si>
    <t>Jeremy Miller</t>
  </si>
  <si>
    <t>Dan Doebier</t>
  </si>
  <si>
    <t>Mike Hamilton</t>
  </si>
  <si>
    <t xml:space="preserve">Sea Uhl </t>
  </si>
  <si>
    <t>Kyle Houvner</t>
  </si>
  <si>
    <t>Josh Rolder</t>
  </si>
  <si>
    <t>Dan Radcliff</t>
  </si>
  <si>
    <t>Josh Spano</t>
  </si>
  <si>
    <t>Andrew Watts</t>
  </si>
  <si>
    <t>Patrick McBride</t>
  </si>
  <si>
    <t>Jeremy Long</t>
  </si>
  <si>
    <t>Mike Jachcinski</t>
  </si>
  <si>
    <t>Austin Muchez</t>
  </si>
  <si>
    <t>Justin Taylor</t>
  </si>
  <si>
    <t>Beth Cooley</t>
  </si>
  <si>
    <t>Tiffany Forsythe</t>
  </si>
  <si>
    <t>Molly Krist</t>
  </si>
  <si>
    <t>Sarah Kuczynski</t>
  </si>
  <si>
    <t>Paige Owen</t>
  </si>
  <si>
    <t>Krysta Peirce</t>
  </si>
  <si>
    <t>Christina Thomas</t>
  </si>
  <si>
    <t>Hannah Craft</t>
  </si>
  <si>
    <t>Madison McDamara</t>
  </si>
  <si>
    <t>Nicole Yakimovich</t>
  </si>
  <si>
    <t>Haley Zynda</t>
  </si>
  <si>
    <t>Elizabeth Ireland</t>
  </si>
  <si>
    <t>Geri Olson</t>
  </si>
  <si>
    <t>Kaitlyn Paynter</t>
  </si>
  <si>
    <t>Alyssa Komlenovich</t>
  </si>
  <si>
    <t>Rebecca Zilinski</t>
  </si>
  <si>
    <t>Sarah Corbit</t>
  </si>
  <si>
    <t>Haley Jugowicz</t>
  </si>
  <si>
    <t>Ashlee Gebstadt</t>
  </si>
  <si>
    <t>Chandler Loveday</t>
  </si>
  <si>
    <t>Darlene LaPointe</t>
  </si>
  <si>
    <t>Victoria Wedyke</t>
  </si>
  <si>
    <t>Lynn Hartman</t>
  </si>
  <si>
    <t>Ashley Taber</t>
  </si>
  <si>
    <t>Cassidy Capoferri</t>
  </si>
  <si>
    <t>Kelsey Capoferri</t>
  </si>
  <si>
    <t>Noelle Scheuer</t>
  </si>
  <si>
    <t>Kelli Gusumano</t>
  </si>
  <si>
    <t>Heather Bruci</t>
  </si>
  <si>
    <t>Payton Dickson</t>
  </si>
  <si>
    <t>Ellen Kovalcik</t>
  </si>
  <si>
    <t>Lena Muhsmann</t>
  </si>
  <si>
    <t>Jackie Cardno</t>
  </si>
  <si>
    <t>Sarah Nelson</t>
  </si>
  <si>
    <t>Ambreia Brown</t>
  </si>
  <si>
    <t>Lashawn Edwards</t>
  </si>
  <si>
    <t>Amyre Walker</t>
  </si>
  <si>
    <t>Idetrice Jones</t>
  </si>
  <si>
    <t>Shelby Rosol</t>
  </si>
  <si>
    <t>Alyssa Aggas</t>
  </si>
  <si>
    <t>Taylor Matt</t>
  </si>
  <si>
    <t>Heather Mahla</t>
  </si>
  <si>
    <t>Shelbi Aggas</t>
  </si>
  <si>
    <t>Heather Novak</t>
  </si>
  <si>
    <t>Samantha Brachett</t>
  </si>
  <si>
    <t>Sabrina Cisneras</t>
  </si>
  <si>
    <t>Nicole Mikaelian</t>
  </si>
  <si>
    <t>Sarah Forton</t>
  </si>
  <si>
    <t>Marissa Solnik</t>
  </si>
  <si>
    <t>Ashlee Juricny</t>
  </si>
  <si>
    <t>Samantha Gusumano</t>
  </si>
  <si>
    <t>Jenna Nottle</t>
  </si>
  <si>
    <t>Sierra Stade</t>
  </si>
  <si>
    <t>Erika Gamble</t>
  </si>
  <si>
    <t>Sunshrae Heller</t>
  </si>
  <si>
    <t>Kamrin Keillor</t>
  </si>
  <si>
    <t>Jennifer Kelly</t>
  </si>
  <si>
    <t>Amanda McLaughlin</t>
  </si>
  <si>
    <t>Kristen Young</t>
  </si>
  <si>
    <t>Shelby Letso</t>
  </si>
  <si>
    <t>Skylar Kozianowski</t>
  </si>
  <si>
    <t>Hunter Ioppolo</t>
  </si>
  <si>
    <t>Paul Jurgelewicz</t>
  </si>
  <si>
    <t>Stefan Panetta</t>
  </si>
  <si>
    <t>Jeff Pietryka</t>
  </si>
  <si>
    <t>Aaron Sanders</t>
  </si>
  <si>
    <t>John Short</t>
  </si>
  <si>
    <t>Nick Thrush</t>
  </si>
  <si>
    <t>Macomb L'Anse Creuse North</t>
  </si>
  <si>
    <t>Alyssa Meade</t>
  </si>
  <si>
    <t>Samantha Gainor</t>
  </si>
  <si>
    <t>Jackie Belanger</t>
  </si>
  <si>
    <t>Hannah Holeton</t>
  </si>
  <si>
    <t>Selina Oconnor</t>
  </si>
  <si>
    <t>Haley Holeton</t>
  </si>
  <si>
    <t>Trevor Mackowiak</t>
  </si>
  <si>
    <t>Jordan Bingham</t>
  </si>
  <si>
    <t>Tyler Crescenti</t>
  </si>
  <si>
    <t>Mike Michalski</t>
  </si>
  <si>
    <t>Kyle Hayes</t>
  </si>
  <si>
    <t>Cody Mckay</t>
  </si>
  <si>
    <t>Sterling Heights Stevenson</t>
  </si>
  <si>
    <t>Macomb Dakota</t>
  </si>
  <si>
    <t>Clinton Township Chippewa Valley</t>
  </si>
  <si>
    <t>Warren Regina</t>
  </si>
  <si>
    <t>East Point East Detroit</t>
  </si>
  <si>
    <t>Utica Eisenhower</t>
  </si>
  <si>
    <t>St. Clair Shores South Lake</t>
  </si>
  <si>
    <t>Warren Fitzgerald</t>
  </si>
  <si>
    <t>Macarlis Pender</t>
  </si>
  <si>
    <t>Tyler Agueros</t>
  </si>
  <si>
    <t>Anthony Stout</t>
  </si>
  <si>
    <t>Jeremy LePage</t>
  </si>
  <si>
    <t>Alec Nunn</t>
  </si>
  <si>
    <t>Tiffani Kimbrough</t>
  </si>
  <si>
    <t>Rebecca West</t>
  </si>
  <si>
    <t>Nicole Reyes</t>
  </si>
  <si>
    <t>Tara Wisniewski</t>
  </si>
  <si>
    <t>Jenna Logan</t>
  </si>
  <si>
    <t>Alicia Nunn</t>
  </si>
  <si>
    <t>New Haven</t>
  </si>
  <si>
    <t>Chris Parker</t>
  </si>
  <si>
    <t>Brandon Theisen</t>
  </si>
  <si>
    <t>Lukas Anderson</t>
  </si>
  <si>
    <t>Josh Podolan</t>
  </si>
  <si>
    <t>Beau Serra</t>
  </si>
  <si>
    <t>Kyle Theisen</t>
  </si>
  <si>
    <t>Damon Garan</t>
  </si>
  <si>
    <t>Armada</t>
  </si>
  <si>
    <t>Andrew Doering</t>
  </si>
  <si>
    <t>Ryan Garavaglia</t>
  </si>
  <si>
    <t>Zack Blackstock</t>
  </si>
  <si>
    <t>Jeremy Geisler</t>
  </si>
  <si>
    <t>Dorian Carrisales</t>
  </si>
  <si>
    <t>Mark Casamer</t>
  </si>
  <si>
    <t>Laurynn Ball</t>
  </si>
  <si>
    <t>Merissa Stevens</t>
  </si>
  <si>
    <t>Dana Ulinski</t>
  </si>
  <si>
    <t>Makaila Spencer</t>
  </si>
  <si>
    <t>Ashley Sowinski</t>
  </si>
  <si>
    <t>Becca Mabbitt</t>
  </si>
  <si>
    <t>Barbara Latshaw</t>
  </si>
  <si>
    <t>Shelby DeBrruyn</t>
  </si>
  <si>
    <t>Christina Farmer</t>
  </si>
  <si>
    <t>Erin Horn</t>
  </si>
  <si>
    <t>Caitlin McHale</t>
  </si>
  <si>
    <t>Kelly Rayner</t>
  </si>
  <si>
    <t>Allison Scheetz</t>
  </si>
  <si>
    <t>St. Clair Shores Lakeshore</t>
  </si>
  <si>
    <t>Dylan Chaffin</t>
  </si>
  <si>
    <t>Adam Copp</t>
  </si>
  <si>
    <t>Jerry Frogge</t>
  </si>
  <si>
    <t>Gabriel Genord</t>
  </si>
  <si>
    <t>Jake Gottman</t>
  </si>
  <si>
    <t>Cody Lowry</t>
  </si>
  <si>
    <t>Alex Luckas</t>
  </si>
  <si>
    <t>Bradley Smith</t>
  </si>
  <si>
    <t>Sterling Heights</t>
  </si>
  <si>
    <t>Kevin Toma</t>
  </si>
  <si>
    <t>Kevin Weinert</t>
  </si>
  <si>
    <t>Kevin Stanick</t>
  </si>
  <si>
    <t>Justin Edwards</t>
  </si>
  <si>
    <t>Warren Woods Tower</t>
  </si>
  <si>
    <t>Nick Kurtz</t>
  </si>
  <si>
    <t>Mike Pagano</t>
  </si>
  <si>
    <t>Jay Holland</t>
  </si>
  <si>
    <t>Andrew Cicchelli</t>
  </si>
  <si>
    <t>Dylan Hodell</t>
  </si>
  <si>
    <t>Grant Kenyon</t>
  </si>
  <si>
    <t>Amanda Wozniak</t>
  </si>
  <si>
    <t>Emily Wozniak</t>
  </si>
  <si>
    <t>Jazmine Gonzalez</t>
  </si>
  <si>
    <t>Nicole Meduvsky</t>
  </si>
  <si>
    <t>Alexa Ingram</t>
  </si>
  <si>
    <t>Taylor Spencer</t>
  </si>
  <si>
    <t>Romeo</t>
  </si>
  <si>
    <t>Alex Finn</t>
  </si>
  <si>
    <t>Dylan Stokes</t>
  </si>
  <si>
    <t>Joe Seefried</t>
  </si>
  <si>
    <t>Andrew Nelson</t>
  </si>
  <si>
    <t>Tyler Culver</t>
  </si>
  <si>
    <t>Kirk Lightcap</t>
  </si>
  <si>
    <t>Shana Torkelson</t>
  </si>
  <si>
    <t>Kayla Rziemkowski</t>
  </si>
  <si>
    <t>Tori Paquette</t>
  </si>
  <si>
    <t>Kaitlin Lowran</t>
  </si>
  <si>
    <t>Stephanie Seefried</t>
  </si>
  <si>
    <t>Utica</t>
  </si>
  <si>
    <t>Adam Young</t>
  </si>
  <si>
    <t>Andrew Venturini</t>
  </si>
  <si>
    <t>Joe Mazza</t>
  </si>
  <si>
    <t>Joey McNeil</t>
  </si>
  <si>
    <t>Tyler Hood</t>
  </si>
  <si>
    <t>David Lynn</t>
  </si>
  <si>
    <t>Josh Pointer</t>
  </si>
  <si>
    <t>Megan Baranski</t>
  </si>
  <si>
    <t>Cynda Molina</t>
  </si>
  <si>
    <t>Makayla Barthlow</t>
  </si>
  <si>
    <t>Collette Overton</t>
  </si>
  <si>
    <t>Lindsey Kisielewicz</t>
  </si>
  <si>
    <t>Tara Franek</t>
  </si>
  <si>
    <t>Jennifer Peters</t>
  </si>
  <si>
    <t>Ashley Martin</t>
  </si>
  <si>
    <t>Lincoln</t>
  </si>
  <si>
    <t>BJ Brinkey</t>
  </si>
  <si>
    <t>Forrest Pease</t>
  </si>
  <si>
    <t>Kevin Morse</t>
  </si>
  <si>
    <t>Josh Henning</t>
  </si>
  <si>
    <t>Mitchell Blanchard</t>
  </si>
  <si>
    <t>Corey Godina</t>
  </si>
  <si>
    <t>Sebastian Wallace</t>
  </si>
  <si>
    <t>Samantha Miller</t>
  </si>
  <si>
    <t>Samantha Otto</t>
  </si>
  <si>
    <t>Daijae Blocton</t>
  </si>
  <si>
    <t>Liz Orban</t>
  </si>
  <si>
    <t>Breanna O'Neil</t>
  </si>
  <si>
    <t>Kaitlyn Thompson</t>
  </si>
  <si>
    <t>Warren De La Salle</t>
  </si>
  <si>
    <t>Frankie Claunch</t>
  </si>
  <si>
    <t>Martin Sison</t>
  </si>
  <si>
    <t>Matt Minaudo</t>
  </si>
  <si>
    <t>Daniel Monschau</t>
  </si>
  <si>
    <t>Shane Luersman</t>
  </si>
  <si>
    <t>Chip MacKool</t>
  </si>
  <si>
    <t>Warren Cousino</t>
  </si>
  <si>
    <t>Justin Coleman</t>
  </si>
  <si>
    <t>Ryan Rypkowski</t>
  </si>
  <si>
    <t>Robert Geary</t>
  </si>
  <si>
    <t>Mark Malsh</t>
  </si>
  <si>
    <t>Paul Loomis</t>
  </si>
  <si>
    <t>Justin Pigula</t>
  </si>
  <si>
    <t>Jason Blackburn</t>
  </si>
  <si>
    <t>Hanna Guider</t>
  </si>
  <si>
    <t>Madison Paoletti</t>
  </si>
  <si>
    <t>Kayla Laquiere</t>
  </si>
  <si>
    <t>Ashley Smith</t>
  </si>
  <si>
    <t>Taylor Miller</t>
  </si>
  <si>
    <t>Samantha Minchey</t>
  </si>
  <si>
    <t>Amanda Ziegler</t>
  </si>
  <si>
    <t>Courtney Mourrlo</t>
  </si>
  <si>
    <t>Sharron Leus</t>
  </si>
  <si>
    <t>Utica Henry Ford II</t>
  </si>
  <si>
    <t>Samer Awkal</t>
  </si>
  <si>
    <t>Kyle Blaszczyk</t>
  </si>
  <si>
    <t>Tyler Hudgens</t>
  </si>
  <si>
    <t>Justin Vansice</t>
  </si>
  <si>
    <t>Nicholas Macpherson</t>
  </si>
  <si>
    <t>Ryan Long</t>
  </si>
  <si>
    <t>James Gray</t>
  </si>
  <si>
    <t>Emily Parkin</t>
  </si>
  <si>
    <t>Liz Wagner</t>
  </si>
  <si>
    <t>Kayla Hanselman</t>
  </si>
  <si>
    <t>Amanda Hargash</t>
  </si>
  <si>
    <t>Madison Polisinelli</t>
  </si>
  <si>
    <t>Matt Hammer</t>
  </si>
  <si>
    <t>Manuel Ortega</t>
  </si>
  <si>
    <t>Kyle Vining</t>
  </si>
  <si>
    <t>Jaylen King</t>
  </si>
  <si>
    <t>Jacob Paruk</t>
  </si>
  <si>
    <t>John Krieg</t>
  </si>
  <si>
    <t>Lauren Cornett</t>
  </si>
  <si>
    <t>Kayla Viaene</t>
  </si>
  <si>
    <t>Melissa Okray</t>
  </si>
  <si>
    <t>Angela Mills</t>
  </si>
  <si>
    <t>Jasmine Craft</t>
  </si>
  <si>
    <t>Carly Schiner</t>
  </si>
  <si>
    <t>Morgan Conner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</si>
</sst>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18"/>
      <name val="Arial"/>
      <family val="2"/>
    </font>
    <font>
      <b/>
      <sz val="2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18"/>
      <name val="Arial"/>
      <family val="0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0"/>
      <color indexed="18"/>
      <name val="Arial"/>
      <family val="2"/>
    </font>
    <font>
      <sz val="12"/>
      <color indexed="18"/>
      <name val="Arial"/>
      <family val="0"/>
    </font>
    <font>
      <b/>
      <sz val="14"/>
      <color indexed="18"/>
      <name val="Arial"/>
      <family val="2"/>
    </font>
    <font>
      <b/>
      <sz val="18"/>
      <color indexed="18"/>
      <name val="Arial"/>
      <family val="2"/>
    </font>
    <font>
      <b/>
      <sz val="16"/>
      <color indexed="18"/>
      <name val="Arial"/>
      <family val="2"/>
    </font>
    <font>
      <b/>
      <sz val="18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0" fillId="0" borderId="15" xfId="0" applyFill="1" applyBorder="1" applyAlignment="1">
      <alignment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17" xfId="0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 horizontal="center"/>
    </xf>
    <xf numFmtId="0" fontId="11" fillId="34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14" fillId="0" borderId="15" xfId="0" applyFont="1" applyBorder="1" applyAlignment="1">
      <alignment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5" fillId="0" borderId="0" xfId="0" applyFont="1" applyAlignment="1">
      <alignment/>
    </xf>
    <xf numFmtId="0" fontId="2" fillId="0" borderId="22" xfId="0" applyFont="1" applyBorder="1" applyAlignment="1">
      <alignment/>
    </xf>
    <xf numFmtId="0" fontId="0" fillId="0" borderId="0" xfId="0" applyAlignment="1">
      <alignment/>
    </xf>
    <xf numFmtId="0" fontId="14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18" fillId="0" borderId="15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7" fillId="0" borderId="15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1" fillId="0" borderId="0" xfId="0" applyNumberFormat="1" applyFont="1" applyAlignment="1">
      <alignment horizontal="right"/>
    </xf>
    <xf numFmtId="0" fontId="1" fillId="0" borderId="13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10" xfId="0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4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5" fontId="12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</xdr:row>
      <xdr:rowOff>38100</xdr:rowOff>
    </xdr:from>
    <xdr:to>
      <xdr:col>4</xdr:col>
      <xdr:colOff>857250</xdr:colOff>
      <xdr:row>9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2381250" y="200025"/>
          <a:ext cx="1866900" cy="1390650"/>
          <a:chOff x="250" y="21"/>
          <a:chExt cx="196" cy="14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0" y="21"/>
            <a:ext cx="196" cy="1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4"/>
          <xdr:cNvSpPr>
            <a:spLocks noChangeAspect="1"/>
          </xdr:cNvSpPr>
        </xdr:nvSpPr>
        <xdr:spPr>
          <a:xfrm rot="21257365">
            <a:off x="416" y="126"/>
            <a:ext cx="24" cy="20"/>
          </a:xfrm>
          <a:custGeom>
            <a:pathLst>
              <a:path h="20" w="24">
                <a:moveTo>
                  <a:pt x="0" y="8"/>
                </a:moveTo>
                <a:lnTo>
                  <a:pt x="9" y="8"/>
                </a:lnTo>
                <a:lnTo>
                  <a:pt x="12" y="0"/>
                </a:lnTo>
                <a:lnTo>
                  <a:pt x="15" y="8"/>
                </a:lnTo>
                <a:lnTo>
                  <a:pt x="24" y="8"/>
                </a:lnTo>
                <a:lnTo>
                  <a:pt x="17" y="12"/>
                </a:lnTo>
                <a:lnTo>
                  <a:pt x="19" y="20"/>
                </a:lnTo>
                <a:lnTo>
                  <a:pt x="12" y="15"/>
                </a:lnTo>
                <a:lnTo>
                  <a:pt x="5" y="20"/>
                </a:lnTo>
                <a:lnTo>
                  <a:pt x="7" y="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2</xdr:row>
      <xdr:rowOff>161925</xdr:rowOff>
    </xdr:from>
    <xdr:to>
      <xdr:col>9</xdr:col>
      <xdr:colOff>495300</xdr:colOff>
      <xdr:row>9</xdr:row>
      <xdr:rowOff>219075</xdr:rowOff>
    </xdr:to>
    <xdr:grpSp>
      <xdr:nvGrpSpPr>
        <xdr:cNvPr id="1" name="Group 13"/>
        <xdr:cNvGrpSpPr>
          <a:grpSpLocks/>
        </xdr:cNvGrpSpPr>
      </xdr:nvGrpSpPr>
      <xdr:grpSpPr>
        <a:xfrm>
          <a:off x="5410200" y="923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16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1</xdr:row>
      <xdr:rowOff>38100</xdr:rowOff>
    </xdr:from>
    <xdr:to>
      <xdr:col>9</xdr:col>
      <xdr:colOff>733425</xdr:colOff>
      <xdr:row>2</xdr:row>
      <xdr:rowOff>342900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19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2</xdr:row>
      <xdr:rowOff>161925</xdr:rowOff>
    </xdr:from>
    <xdr:to>
      <xdr:col>19</xdr:col>
      <xdr:colOff>495300</xdr:colOff>
      <xdr:row>9</xdr:row>
      <xdr:rowOff>219075</xdr:rowOff>
    </xdr:to>
    <xdr:grpSp>
      <xdr:nvGrpSpPr>
        <xdr:cNvPr id="6" name="Group 18"/>
        <xdr:cNvGrpSpPr>
          <a:grpSpLocks/>
        </xdr:cNvGrpSpPr>
      </xdr:nvGrpSpPr>
      <xdr:grpSpPr>
        <a:xfrm>
          <a:off x="14211300" y="923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7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AutoShape 21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1</xdr:row>
      <xdr:rowOff>47625</xdr:rowOff>
    </xdr:from>
    <xdr:to>
      <xdr:col>19</xdr:col>
      <xdr:colOff>742950</xdr:colOff>
      <xdr:row>2</xdr:row>
      <xdr:rowOff>352425</xdr:rowOff>
    </xdr:to>
    <xdr:grpSp>
      <xdr:nvGrpSpPr>
        <xdr:cNvPr id="10" name="Group 22"/>
        <xdr:cNvGrpSpPr>
          <a:grpSpLocks/>
        </xdr:cNvGrpSpPr>
      </xdr:nvGrpSpPr>
      <xdr:grpSpPr>
        <a:xfrm>
          <a:off x="16144875" y="428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11" name="Picture 2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2" name="Picture 2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18</xdr:row>
      <xdr:rowOff>161925</xdr:rowOff>
    </xdr:from>
    <xdr:to>
      <xdr:col>9</xdr:col>
      <xdr:colOff>495300</xdr:colOff>
      <xdr:row>25</xdr:row>
      <xdr:rowOff>219075</xdr:rowOff>
    </xdr:to>
    <xdr:grpSp>
      <xdr:nvGrpSpPr>
        <xdr:cNvPr id="13" name="Group 25"/>
        <xdr:cNvGrpSpPr>
          <a:grpSpLocks/>
        </xdr:cNvGrpSpPr>
      </xdr:nvGrpSpPr>
      <xdr:grpSpPr>
        <a:xfrm>
          <a:off x="5410200" y="7019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4" name="Picture 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AutoShape 28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17</xdr:row>
      <xdr:rowOff>38100</xdr:rowOff>
    </xdr:from>
    <xdr:to>
      <xdr:col>9</xdr:col>
      <xdr:colOff>733425</xdr:colOff>
      <xdr:row>18</xdr:row>
      <xdr:rowOff>342900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515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18</xdr:row>
      <xdr:rowOff>161925</xdr:rowOff>
    </xdr:from>
    <xdr:to>
      <xdr:col>19</xdr:col>
      <xdr:colOff>495300</xdr:colOff>
      <xdr:row>25</xdr:row>
      <xdr:rowOff>219075</xdr:rowOff>
    </xdr:to>
    <xdr:grpSp>
      <xdr:nvGrpSpPr>
        <xdr:cNvPr id="18" name="Group 30"/>
        <xdr:cNvGrpSpPr>
          <a:grpSpLocks/>
        </xdr:cNvGrpSpPr>
      </xdr:nvGrpSpPr>
      <xdr:grpSpPr>
        <a:xfrm>
          <a:off x="14211300" y="7019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9" name="Picture 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1" name="AutoShape 33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17</xdr:row>
      <xdr:rowOff>47625</xdr:rowOff>
    </xdr:from>
    <xdr:to>
      <xdr:col>19</xdr:col>
      <xdr:colOff>742950</xdr:colOff>
      <xdr:row>18</xdr:row>
      <xdr:rowOff>352425</xdr:rowOff>
    </xdr:to>
    <xdr:grpSp>
      <xdr:nvGrpSpPr>
        <xdr:cNvPr id="22" name="Group 34"/>
        <xdr:cNvGrpSpPr>
          <a:grpSpLocks/>
        </xdr:cNvGrpSpPr>
      </xdr:nvGrpSpPr>
      <xdr:grpSpPr>
        <a:xfrm>
          <a:off x="16144875" y="6524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23" name="Picture 3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24" name="Picture 3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34</xdr:row>
      <xdr:rowOff>161925</xdr:rowOff>
    </xdr:from>
    <xdr:to>
      <xdr:col>9</xdr:col>
      <xdr:colOff>495300</xdr:colOff>
      <xdr:row>41</xdr:row>
      <xdr:rowOff>219075</xdr:rowOff>
    </xdr:to>
    <xdr:grpSp>
      <xdr:nvGrpSpPr>
        <xdr:cNvPr id="25" name="Group 37"/>
        <xdr:cNvGrpSpPr>
          <a:grpSpLocks/>
        </xdr:cNvGrpSpPr>
      </xdr:nvGrpSpPr>
      <xdr:grpSpPr>
        <a:xfrm>
          <a:off x="5410200" y="13115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6" name="Picture 3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8" name="AutoShape 40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33</xdr:row>
      <xdr:rowOff>38100</xdr:rowOff>
    </xdr:from>
    <xdr:to>
      <xdr:col>9</xdr:col>
      <xdr:colOff>733425</xdr:colOff>
      <xdr:row>34</xdr:row>
      <xdr:rowOff>342900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2611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34</xdr:row>
      <xdr:rowOff>161925</xdr:rowOff>
    </xdr:from>
    <xdr:to>
      <xdr:col>19</xdr:col>
      <xdr:colOff>495300</xdr:colOff>
      <xdr:row>41</xdr:row>
      <xdr:rowOff>219075</xdr:rowOff>
    </xdr:to>
    <xdr:grpSp>
      <xdr:nvGrpSpPr>
        <xdr:cNvPr id="30" name="Group 42"/>
        <xdr:cNvGrpSpPr>
          <a:grpSpLocks/>
        </xdr:cNvGrpSpPr>
      </xdr:nvGrpSpPr>
      <xdr:grpSpPr>
        <a:xfrm>
          <a:off x="14211300" y="13115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31" name="Picture 4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3" name="AutoShape 45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33</xdr:row>
      <xdr:rowOff>47625</xdr:rowOff>
    </xdr:from>
    <xdr:to>
      <xdr:col>19</xdr:col>
      <xdr:colOff>742950</xdr:colOff>
      <xdr:row>34</xdr:row>
      <xdr:rowOff>352425</xdr:rowOff>
    </xdr:to>
    <xdr:grpSp>
      <xdr:nvGrpSpPr>
        <xdr:cNvPr id="34" name="Group 46"/>
        <xdr:cNvGrpSpPr>
          <a:grpSpLocks/>
        </xdr:cNvGrpSpPr>
      </xdr:nvGrpSpPr>
      <xdr:grpSpPr>
        <a:xfrm>
          <a:off x="16144875" y="12620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35" name="Picture 4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36" name="Picture 4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50</xdr:row>
      <xdr:rowOff>161925</xdr:rowOff>
    </xdr:from>
    <xdr:to>
      <xdr:col>9</xdr:col>
      <xdr:colOff>495300</xdr:colOff>
      <xdr:row>57</xdr:row>
      <xdr:rowOff>219075</xdr:rowOff>
    </xdr:to>
    <xdr:grpSp>
      <xdr:nvGrpSpPr>
        <xdr:cNvPr id="37" name="Group 49"/>
        <xdr:cNvGrpSpPr>
          <a:grpSpLocks/>
        </xdr:cNvGrpSpPr>
      </xdr:nvGrpSpPr>
      <xdr:grpSpPr>
        <a:xfrm>
          <a:off x="5410200" y="19211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38" name="Picture 5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0" name="AutoShape 52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49</xdr:row>
      <xdr:rowOff>38100</xdr:rowOff>
    </xdr:from>
    <xdr:to>
      <xdr:col>9</xdr:col>
      <xdr:colOff>733425</xdr:colOff>
      <xdr:row>50</xdr:row>
      <xdr:rowOff>342900</xdr:rowOff>
    </xdr:to>
    <xdr:pic>
      <xdr:nvPicPr>
        <xdr:cNvPr id="41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8707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50</xdr:row>
      <xdr:rowOff>161925</xdr:rowOff>
    </xdr:from>
    <xdr:to>
      <xdr:col>19</xdr:col>
      <xdr:colOff>495300</xdr:colOff>
      <xdr:row>57</xdr:row>
      <xdr:rowOff>219075</xdr:rowOff>
    </xdr:to>
    <xdr:grpSp>
      <xdr:nvGrpSpPr>
        <xdr:cNvPr id="42" name="Group 54"/>
        <xdr:cNvGrpSpPr>
          <a:grpSpLocks/>
        </xdr:cNvGrpSpPr>
      </xdr:nvGrpSpPr>
      <xdr:grpSpPr>
        <a:xfrm>
          <a:off x="14211300" y="19211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43" name="Picture 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5" name="AutoShape 57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49</xdr:row>
      <xdr:rowOff>47625</xdr:rowOff>
    </xdr:from>
    <xdr:to>
      <xdr:col>19</xdr:col>
      <xdr:colOff>742950</xdr:colOff>
      <xdr:row>50</xdr:row>
      <xdr:rowOff>352425</xdr:rowOff>
    </xdr:to>
    <xdr:grpSp>
      <xdr:nvGrpSpPr>
        <xdr:cNvPr id="46" name="Group 58"/>
        <xdr:cNvGrpSpPr>
          <a:grpSpLocks/>
        </xdr:cNvGrpSpPr>
      </xdr:nvGrpSpPr>
      <xdr:grpSpPr>
        <a:xfrm>
          <a:off x="16144875" y="18716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47" name="Picture 5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48" name="Picture 6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66</xdr:row>
      <xdr:rowOff>161925</xdr:rowOff>
    </xdr:from>
    <xdr:to>
      <xdr:col>9</xdr:col>
      <xdr:colOff>495300</xdr:colOff>
      <xdr:row>73</xdr:row>
      <xdr:rowOff>219075</xdr:rowOff>
    </xdr:to>
    <xdr:grpSp>
      <xdr:nvGrpSpPr>
        <xdr:cNvPr id="49" name="Group 61"/>
        <xdr:cNvGrpSpPr>
          <a:grpSpLocks/>
        </xdr:cNvGrpSpPr>
      </xdr:nvGrpSpPr>
      <xdr:grpSpPr>
        <a:xfrm>
          <a:off x="5410200" y="25307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50" name="Picture 6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AutoShape 64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65</xdr:row>
      <xdr:rowOff>38100</xdr:rowOff>
    </xdr:from>
    <xdr:to>
      <xdr:col>9</xdr:col>
      <xdr:colOff>733425</xdr:colOff>
      <xdr:row>66</xdr:row>
      <xdr:rowOff>342900</xdr:rowOff>
    </xdr:to>
    <xdr:pic>
      <xdr:nvPicPr>
        <xdr:cNvPr id="53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24803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66</xdr:row>
      <xdr:rowOff>161925</xdr:rowOff>
    </xdr:from>
    <xdr:to>
      <xdr:col>19</xdr:col>
      <xdr:colOff>495300</xdr:colOff>
      <xdr:row>73</xdr:row>
      <xdr:rowOff>219075</xdr:rowOff>
    </xdr:to>
    <xdr:grpSp>
      <xdr:nvGrpSpPr>
        <xdr:cNvPr id="54" name="Group 66"/>
        <xdr:cNvGrpSpPr>
          <a:grpSpLocks/>
        </xdr:cNvGrpSpPr>
      </xdr:nvGrpSpPr>
      <xdr:grpSpPr>
        <a:xfrm>
          <a:off x="14211300" y="25307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55" name="Picture 6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7" name="AutoShape 69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65</xdr:row>
      <xdr:rowOff>47625</xdr:rowOff>
    </xdr:from>
    <xdr:to>
      <xdr:col>19</xdr:col>
      <xdr:colOff>742950</xdr:colOff>
      <xdr:row>66</xdr:row>
      <xdr:rowOff>352425</xdr:rowOff>
    </xdr:to>
    <xdr:grpSp>
      <xdr:nvGrpSpPr>
        <xdr:cNvPr id="58" name="Group 70"/>
        <xdr:cNvGrpSpPr>
          <a:grpSpLocks/>
        </xdr:cNvGrpSpPr>
      </xdr:nvGrpSpPr>
      <xdr:grpSpPr>
        <a:xfrm>
          <a:off x="16144875" y="24812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59" name="Picture 7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60" name="Picture 7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82</xdr:row>
      <xdr:rowOff>161925</xdr:rowOff>
    </xdr:from>
    <xdr:to>
      <xdr:col>9</xdr:col>
      <xdr:colOff>495300</xdr:colOff>
      <xdr:row>89</xdr:row>
      <xdr:rowOff>219075</xdr:rowOff>
    </xdr:to>
    <xdr:grpSp>
      <xdr:nvGrpSpPr>
        <xdr:cNvPr id="61" name="Group 73"/>
        <xdr:cNvGrpSpPr>
          <a:grpSpLocks/>
        </xdr:cNvGrpSpPr>
      </xdr:nvGrpSpPr>
      <xdr:grpSpPr>
        <a:xfrm>
          <a:off x="5410200" y="31403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62" name="Picture 7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AutoShape 76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81</xdr:row>
      <xdr:rowOff>38100</xdr:rowOff>
    </xdr:from>
    <xdr:to>
      <xdr:col>9</xdr:col>
      <xdr:colOff>733425</xdr:colOff>
      <xdr:row>82</xdr:row>
      <xdr:rowOff>342900</xdr:rowOff>
    </xdr:to>
    <xdr:pic>
      <xdr:nvPicPr>
        <xdr:cNvPr id="65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30899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82</xdr:row>
      <xdr:rowOff>161925</xdr:rowOff>
    </xdr:from>
    <xdr:to>
      <xdr:col>19</xdr:col>
      <xdr:colOff>495300</xdr:colOff>
      <xdr:row>89</xdr:row>
      <xdr:rowOff>219075</xdr:rowOff>
    </xdr:to>
    <xdr:grpSp>
      <xdr:nvGrpSpPr>
        <xdr:cNvPr id="66" name="Group 78"/>
        <xdr:cNvGrpSpPr>
          <a:grpSpLocks/>
        </xdr:cNvGrpSpPr>
      </xdr:nvGrpSpPr>
      <xdr:grpSpPr>
        <a:xfrm>
          <a:off x="14211300" y="31403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67" name="Picture 7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9" name="AutoShape 81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81</xdr:row>
      <xdr:rowOff>47625</xdr:rowOff>
    </xdr:from>
    <xdr:to>
      <xdr:col>19</xdr:col>
      <xdr:colOff>742950</xdr:colOff>
      <xdr:row>82</xdr:row>
      <xdr:rowOff>352425</xdr:rowOff>
    </xdr:to>
    <xdr:grpSp>
      <xdr:nvGrpSpPr>
        <xdr:cNvPr id="70" name="Group 82"/>
        <xdr:cNvGrpSpPr>
          <a:grpSpLocks/>
        </xdr:cNvGrpSpPr>
      </xdr:nvGrpSpPr>
      <xdr:grpSpPr>
        <a:xfrm>
          <a:off x="16144875" y="30908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71" name="Picture 8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72" name="Picture 8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98</xdr:row>
      <xdr:rowOff>161925</xdr:rowOff>
    </xdr:from>
    <xdr:to>
      <xdr:col>9</xdr:col>
      <xdr:colOff>495300</xdr:colOff>
      <xdr:row>105</xdr:row>
      <xdr:rowOff>219075</xdr:rowOff>
    </xdr:to>
    <xdr:grpSp>
      <xdr:nvGrpSpPr>
        <xdr:cNvPr id="73" name="Group 85"/>
        <xdr:cNvGrpSpPr>
          <a:grpSpLocks/>
        </xdr:cNvGrpSpPr>
      </xdr:nvGrpSpPr>
      <xdr:grpSpPr>
        <a:xfrm>
          <a:off x="5410200" y="37499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74" name="Picture 8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AutoShape 88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97</xdr:row>
      <xdr:rowOff>38100</xdr:rowOff>
    </xdr:from>
    <xdr:to>
      <xdr:col>9</xdr:col>
      <xdr:colOff>733425</xdr:colOff>
      <xdr:row>98</xdr:row>
      <xdr:rowOff>342900</xdr:rowOff>
    </xdr:to>
    <xdr:pic>
      <xdr:nvPicPr>
        <xdr:cNvPr id="77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36995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98</xdr:row>
      <xdr:rowOff>161925</xdr:rowOff>
    </xdr:from>
    <xdr:to>
      <xdr:col>19</xdr:col>
      <xdr:colOff>495300</xdr:colOff>
      <xdr:row>105</xdr:row>
      <xdr:rowOff>219075</xdr:rowOff>
    </xdr:to>
    <xdr:grpSp>
      <xdr:nvGrpSpPr>
        <xdr:cNvPr id="78" name="Group 90"/>
        <xdr:cNvGrpSpPr>
          <a:grpSpLocks/>
        </xdr:cNvGrpSpPr>
      </xdr:nvGrpSpPr>
      <xdr:grpSpPr>
        <a:xfrm>
          <a:off x="14211300" y="37499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79" name="Picture 9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1" name="AutoShape 93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97</xdr:row>
      <xdr:rowOff>47625</xdr:rowOff>
    </xdr:from>
    <xdr:to>
      <xdr:col>19</xdr:col>
      <xdr:colOff>742950</xdr:colOff>
      <xdr:row>98</xdr:row>
      <xdr:rowOff>352425</xdr:rowOff>
    </xdr:to>
    <xdr:grpSp>
      <xdr:nvGrpSpPr>
        <xdr:cNvPr id="82" name="Group 94"/>
        <xdr:cNvGrpSpPr>
          <a:grpSpLocks/>
        </xdr:cNvGrpSpPr>
      </xdr:nvGrpSpPr>
      <xdr:grpSpPr>
        <a:xfrm>
          <a:off x="16144875" y="37004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83" name="Picture 9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84" name="Picture 9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114</xdr:row>
      <xdr:rowOff>161925</xdr:rowOff>
    </xdr:from>
    <xdr:to>
      <xdr:col>9</xdr:col>
      <xdr:colOff>495300</xdr:colOff>
      <xdr:row>121</xdr:row>
      <xdr:rowOff>219075</xdr:rowOff>
    </xdr:to>
    <xdr:grpSp>
      <xdr:nvGrpSpPr>
        <xdr:cNvPr id="85" name="Group 97"/>
        <xdr:cNvGrpSpPr>
          <a:grpSpLocks/>
        </xdr:cNvGrpSpPr>
      </xdr:nvGrpSpPr>
      <xdr:grpSpPr>
        <a:xfrm>
          <a:off x="5410200" y="43595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86" name="Picture 9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8" name="AutoShape 100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113</xdr:row>
      <xdr:rowOff>38100</xdr:rowOff>
    </xdr:from>
    <xdr:to>
      <xdr:col>9</xdr:col>
      <xdr:colOff>733425</xdr:colOff>
      <xdr:row>114</xdr:row>
      <xdr:rowOff>342900</xdr:rowOff>
    </xdr:to>
    <xdr:pic>
      <xdr:nvPicPr>
        <xdr:cNvPr id="89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3091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114</xdr:row>
      <xdr:rowOff>161925</xdr:rowOff>
    </xdr:from>
    <xdr:to>
      <xdr:col>19</xdr:col>
      <xdr:colOff>495300</xdr:colOff>
      <xdr:row>121</xdr:row>
      <xdr:rowOff>219075</xdr:rowOff>
    </xdr:to>
    <xdr:grpSp>
      <xdr:nvGrpSpPr>
        <xdr:cNvPr id="90" name="Group 102"/>
        <xdr:cNvGrpSpPr>
          <a:grpSpLocks/>
        </xdr:cNvGrpSpPr>
      </xdr:nvGrpSpPr>
      <xdr:grpSpPr>
        <a:xfrm>
          <a:off x="14211300" y="43595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91" name="Picture 10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3" name="AutoShape 105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113</xdr:row>
      <xdr:rowOff>47625</xdr:rowOff>
    </xdr:from>
    <xdr:to>
      <xdr:col>19</xdr:col>
      <xdr:colOff>742950</xdr:colOff>
      <xdr:row>114</xdr:row>
      <xdr:rowOff>352425</xdr:rowOff>
    </xdr:to>
    <xdr:grpSp>
      <xdr:nvGrpSpPr>
        <xdr:cNvPr id="94" name="Group 106"/>
        <xdr:cNvGrpSpPr>
          <a:grpSpLocks/>
        </xdr:cNvGrpSpPr>
      </xdr:nvGrpSpPr>
      <xdr:grpSpPr>
        <a:xfrm>
          <a:off x="16144875" y="43100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95" name="Picture 10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96" name="Picture 10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130</xdr:row>
      <xdr:rowOff>161925</xdr:rowOff>
    </xdr:from>
    <xdr:to>
      <xdr:col>9</xdr:col>
      <xdr:colOff>495300</xdr:colOff>
      <xdr:row>137</xdr:row>
      <xdr:rowOff>219075</xdr:rowOff>
    </xdr:to>
    <xdr:grpSp>
      <xdr:nvGrpSpPr>
        <xdr:cNvPr id="97" name="Group 109"/>
        <xdr:cNvGrpSpPr>
          <a:grpSpLocks/>
        </xdr:cNvGrpSpPr>
      </xdr:nvGrpSpPr>
      <xdr:grpSpPr>
        <a:xfrm>
          <a:off x="5410200" y="49691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98" name="Picture 1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0" name="AutoShape 112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129</xdr:row>
      <xdr:rowOff>38100</xdr:rowOff>
    </xdr:from>
    <xdr:to>
      <xdr:col>9</xdr:col>
      <xdr:colOff>733425</xdr:colOff>
      <xdr:row>130</xdr:row>
      <xdr:rowOff>342900</xdr:rowOff>
    </xdr:to>
    <xdr:pic>
      <xdr:nvPicPr>
        <xdr:cNvPr id="101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9187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130</xdr:row>
      <xdr:rowOff>161925</xdr:rowOff>
    </xdr:from>
    <xdr:to>
      <xdr:col>19</xdr:col>
      <xdr:colOff>495300</xdr:colOff>
      <xdr:row>137</xdr:row>
      <xdr:rowOff>219075</xdr:rowOff>
    </xdr:to>
    <xdr:grpSp>
      <xdr:nvGrpSpPr>
        <xdr:cNvPr id="102" name="Group 114"/>
        <xdr:cNvGrpSpPr>
          <a:grpSpLocks/>
        </xdr:cNvGrpSpPr>
      </xdr:nvGrpSpPr>
      <xdr:grpSpPr>
        <a:xfrm>
          <a:off x="14211300" y="49691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03" name="Picture 1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5" name="AutoShape 117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129</xdr:row>
      <xdr:rowOff>47625</xdr:rowOff>
    </xdr:from>
    <xdr:to>
      <xdr:col>19</xdr:col>
      <xdr:colOff>742950</xdr:colOff>
      <xdr:row>130</xdr:row>
      <xdr:rowOff>352425</xdr:rowOff>
    </xdr:to>
    <xdr:grpSp>
      <xdr:nvGrpSpPr>
        <xdr:cNvPr id="106" name="Group 118"/>
        <xdr:cNvGrpSpPr>
          <a:grpSpLocks/>
        </xdr:cNvGrpSpPr>
      </xdr:nvGrpSpPr>
      <xdr:grpSpPr>
        <a:xfrm>
          <a:off x="16144875" y="49196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107" name="Picture 11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08" name="Picture 12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146</xdr:row>
      <xdr:rowOff>161925</xdr:rowOff>
    </xdr:from>
    <xdr:to>
      <xdr:col>9</xdr:col>
      <xdr:colOff>495300</xdr:colOff>
      <xdr:row>153</xdr:row>
      <xdr:rowOff>219075</xdr:rowOff>
    </xdr:to>
    <xdr:grpSp>
      <xdr:nvGrpSpPr>
        <xdr:cNvPr id="109" name="Group 121"/>
        <xdr:cNvGrpSpPr>
          <a:grpSpLocks/>
        </xdr:cNvGrpSpPr>
      </xdr:nvGrpSpPr>
      <xdr:grpSpPr>
        <a:xfrm>
          <a:off x="5410200" y="55787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10" name="Picture 1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2" name="AutoShape 124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145</xdr:row>
      <xdr:rowOff>38100</xdr:rowOff>
    </xdr:from>
    <xdr:to>
      <xdr:col>9</xdr:col>
      <xdr:colOff>733425</xdr:colOff>
      <xdr:row>146</xdr:row>
      <xdr:rowOff>342900</xdr:rowOff>
    </xdr:to>
    <xdr:pic>
      <xdr:nvPicPr>
        <xdr:cNvPr id="113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55283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146</xdr:row>
      <xdr:rowOff>161925</xdr:rowOff>
    </xdr:from>
    <xdr:to>
      <xdr:col>19</xdr:col>
      <xdr:colOff>495300</xdr:colOff>
      <xdr:row>153</xdr:row>
      <xdr:rowOff>219075</xdr:rowOff>
    </xdr:to>
    <xdr:grpSp>
      <xdr:nvGrpSpPr>
        <xdr:cNvPr id="114" name="Group 126"/>
        <xdr:cNvGrpSpPr>
          <a:grpSpLocks/>
        </xdr:cNvGrpSpPr>
      </xdr:nvGrpSpPr>
      <xdr:grpSpPr>
        <a:xfrm>
          <a:off x="14211300" y="55787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15" name="Picture 1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7" name="AutoShape 129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145</xdr:row>
      <xdr:rowOff>47625</xdr:rowOff>
    </xdr:from>
    <xdr:to>
      <xdr:col>19</xdr:col>
      <xdr:colOff>742950</xdr:colOff>
      <xdr:row>146</xdr:row>
      <xdr:rowOff>352425</xdr:rowOff>
    </xdr:to>
    <xdr:grpSp>
      <xdr:nvGrpSpPr>
        <xdr:cNvPr id="118" name="Group 130"/>
        <xdr:cNvGrpSpPr>
          <a:grpSpLocks/>
        </xdr:cNvGrpSpPr>
      </xdr:nvGrpSpPr>
      <xdr:grpSpPr>
        <a:xfrm>
          <a:off x="16144875" y="55292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119" name="Picture 13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20" name="Picture 13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162</xdr:row>
      <xdr:rowOff>161925</xdr:rowOff>
    </xdr:from>
    <xdr:to>
      <xdr:col>9</xdr:col>
      <xdr:colOff>495300</xdr:colOff>
      <xdr:row>169</xdr:row>
      <xdr:rowOff>219075</xdr:rowOff>
    </xdr:to>
    <xdr:grpSp>
      <xdr:nvGrpSpPr>
        <xdr:cNvPr id="121" name="Group 133"/>
        <xdr:cNvGrpSpPr>
          <a:grpSpLocks/>
        </xdr:cNvGrpSpPr>
      </xdr:nvGrpSpPr>
      <xdr:grpSpPr>
        <a:xfrm>
          <a:off x="5410200" y="61883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22" name="Picture 1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4" name="AutoShape 136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161</xdr:row>
      <xdr:rowOff>38100</xdr:rowOff>
    </xdr:from>
    <xdr:to>
      <xdr:col>9</xdr:col>
      <xdr:colOff>733425</xdr:colOff>
      <xdr:row>162</xdr:row>
      <xdr:rowOff>342900</xdr:rowOff>
    </xdr:to>
    <xdr:pic>
      <xdr:nvPicPr>
        <xdr:cNvPr id="125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1379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162</xdr:row>
      <xdr:rowOff>161925</xdr:rowOff>
    </xdr:from>
    <xdr:to>
      <xdr:col>19</xdr:col>
      <xdr:colOff>495300</xdr:colOff>
      <xdr:row>169</xdr:row>
      <xdr:rowOff>219075</xdr:rowOff>
    </xdr:to>
    <xdr:grpSp>
      <xdr:nvGrpSpPr>
        <xdr:cNvPr id="126" name="Group 138"/>
        <xdr:cNvGrpSpPr>
          <a:grpSpLocks/>
        </xdr:cNvGrpSpPr>
      </xdr:nvGrpSpPr>
      <xdr:grpSpPr>
        <a:xfrm>
          <a:off x="14211300" y="61883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27" name="Picture 1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9" name="AutoShape 141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161</xdr:row>
      <xdr:rowOff>47625</xdr:rowOff>
    </xdr:from>
    <xdr:to>
      <xdr:col>19</xdr:col>
      <xdr:colOff>742950</xdr:colOff>
      <xdr:row>162</xdr:row>
      <xdr:rowOff>352425</xdr:rowOff>
    </xdr:to>
    <xdr:grpSp>
      <xdr:nvGrpSpPr>
        <xdr:cNvPr id="130" name="Group 142"/>
        <xdr:cNvGrpSpPr>
          <a:grpSpLocks/>
        </xdr:cNvGrpSpPr>
      </xdr:nvGrpSpPr>
      <xdr:grpSpPr>
        <a:xfrm>
          <a:off x="16144875" y="61388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131" name="Picture 14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32" name="Picture 14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178</xdr:row>
      <xdr:rowOff>161925</xdr:rowOff>
    </xdr:from>
    <xdr:to>
      <xdr:col>9</xdr:col>
      <xdr:colOff>495300</xdr:colOff>
      <xdr:row>185</xdr:row>
      <xdr:rowOff>219075</xdr:rowOff>
    </xdr:to>
    <xdr:grpSp>
      <xdr:nvGrpSpPr>
        <xdr:cNvPr id="133" name="Group 145"/>
        <xdr:cNvGrpSpPr>
          <a:grpSpLocks/>
        </xdr:cNvGrpSpPr>
      </xdr:nvGrpSpPr>
      <xdr:grpSpPr>
        <a:xfrm>
          <a:off x="5410200" y="67979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34" name="Picture 14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6" name="AutoShape 148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177</xdr:row>
      <xdr:rowOff>38100</xdr:rowOff>
    </xdr:from>
    <xdr:to>
      <xdr:col>9</xdr:col>
      <xdr:colOff>733425</xdr:colOff>
      <xdr:row>178</xdr:row>
      <xdr:rowOff>342900</xdr:rowOff>
    </xdr:to>
    <xdr:pic>
      <xdr:nvPicPr>
        <xdr:cNvPr id="137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7475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178</xdr:row>
      <xdr:rowOff>161925</xdr:rowOff>
    </xdr:from>
    <xdr:to>
      <xdr:col>19</xdr:col>
      <xdr:colOff>495300</xdr:colOff>
      <xdr:row>185</xdr:row>
      <xdr:rowOff>219075</xdr:rowOff>
    </xdr:to>
    <xdr:grpSp>
      <xdr:nvGrpSpPr>
        <xdr:cNvPr id="138" name="Group 150"/>
        <xdr:cNvGrpSpPr>
          <a:grpSpLocks/>
        </xdr:cNvGrpSpPr>
      </xdr:nvGrpSpPr>
      <xdr:grpSpPr>
        <a:xfrm>
          <a:off x="14211300" y="67979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39" name="Picture 15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1" name="AutoShape 153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177</xdr:row>
      <xdr:rowOff>47625</xdr:rowOff>
    </xdr:from>
    <xdr:to>
      <xdr:col>19</xdr:col>
      <xdr:colOff>742950</xdr:colOff>
      <xdr:row>178</xdr:row>
      <xdr:rowOff>352425</xdr:rowOff>
    </xdr:to>
    <xdr:grpSp>
      <xdr:nvGrpSpPr>
        <xdr:cNvPr id="142" name="Group 154"/>
        <xdr:cNvGrpSpPr>
          <a:grpSpLocks/>
        </xdr:cNvGrpSpPr>
      </xdr:nvGrpSpPr>
      <xdr:grpSpPr>
        <a:xfrm>
          <a:off x="16144875" y="67484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143" name="Picture 15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44" name="Picture 15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194</xdr:row>
      <xdr:rowOff>161925</xdr:rowOff>
    </xdr:from>
    <xdr:to>
      <xdr:col>9</xdr:col>
      <xdr:colOff>495300</xdr:colOff>
      <xdr:row>201</xdr:row>
      <xdr:rowOff>219075</xdr:rowOff>
    </xdr:to>
    <xdr:grpSp>
      <xdr:nvGrpSpPr>
        <xdr:cNvPr id="145" name="Group 157"/>
        <xdr:cNvGrpSpPr>
          <a:grpSpLocks/>
        </xdr:cNvGrpSpPr>
      </xdr:nvGrpSpPr>
      <xdr:grpSpPr>
        <a:xfrm>
          <a:off x="5410200" y="74075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46" name="Picture 15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8" name="AutoShape 160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193</xdr:row>
      <xdr:rowOff>38100</xdr:rowOff>
    </xdr:from>
    <xdr:to>
      <xdr:col>9</xdr:col>
      <xdr:colOff>733425</xdr:colOff>
      <xdr:row>194</xdr:row>
      <xdr:rowOff>342900</xdr:rowOff>
    </xdr:to>
    <xdr:pic>
      <xdr:nvPicPr>
        <xdr:cNvPr id="149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3571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194</xdr:row>
      <xdr:rowOff>161925</xdr:rowOff>
    </xdr:from>
    <xdr:to>
      <xdr:col>19</xdr:col>
      <xdr:colOff>495300</xdr:colOff>
      <xdr:row>201</xdr:row>
      <xdr:rowOff>219075</xdr:rowOff>
    </xdr:to>
    <xdr:grpSp>
      <xdr:nvGrpSpPr>
        <xdr:cNvPr id="150" name="Group 162"/>
        <xdr:cNvGrpSpPr>
          <a:grpSpLocks/>
        </xdr:cNvGrpSpPr>
      </xdr:nvGrpSpPr>
      <xdr:grpSpPr>
        <a:xfrm>
          <a:off x="14211300" y="74075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51" name="Picture 16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53" name="AutoShape 165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193</xdr:row>
      <xdr:rowOff>47625</xdr:rowOff>
    </xdr:from>
    <xdr:to>
      <xdr:col>19</xdr:col>
      <xdr:colOff>742950</xdr:colOff>
      <xdr:row>194</xdr:row>
      <xdr:rowOff>352425</xdr:rowOff>
    </xdr:to>
    <xdr:grpSp>
      <xdr:nvGrpSpPr>
        <xdr:cNvPr id="154" name="Group 166"/>
        <xdr:cNvGrpSpPr>
          <a:grpSpLocks/>
        </xdr:cNvGrpSpPr>
      </xdr:nvGrpSpPr>
      <xdr:grpSpPr>
        <a:xfrm>
          <a:off x="16144875" y="73580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155" name="Picture 16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56" name="Picture 16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210</xdr:row>
      <xdr:rowOff>161925</xdr:rowOff>
    </xdr:from>
    <xdr:to>
      <xdr:col>9</xdr:col>
      <xdr:colOff>495300</xdr:colOff>
      <xdr:row>217</xdr:row>
      <xdr:rowOff>219075</xdr:rowOff>
    </xdr:to>
    <xdr:grpSp>
      <xdr:nvGrpSpPr>
        <xdr:cNvPr id="157" name="Group 169"/>
        <xdr:cNvGrpSpPr>
          <a:grpSpLocks/>
        </xdr:cNvGrpSpPr>
      </xdr:nvGrpSpPr>
      <xdr:grpSpPr>
        <a:xfrm>
          <a:off x="5410200" y="80171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58" name="Picture 17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0" name="AutoShape 172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209</xdr:row>
      <xdr:rowOff>38100</xdr:rowOff>
    </xdr:from>
    <xdr:to>
      <xdr:col>9</xdr:col>
      <xdr:colOff>733425</xdr:colOff>
      <xdr:row>210</xdr:row>
      <xdr:rowOff>342900</xdr:rowOff>
    </xdr:to>
    <xdr:pic>
      <xdr:nvPicPr>
        <xdr:cNvPr id="161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9667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210</xdr:row>
      <xdr:rowOff>161925</xdr:rowOff>
    </xdr:from>
    <xdr:to>
      <xdr:col>19</xdr:col>
      <xdr:colOff>495300</xdr:colOff>
      <xdr:row>217</xdr:row>
      <xdr:rowOff>219075</xdr:rowOff>
    </xdr:to>
    <xdr:grpSp>
      <xdr:nvGrpSpPr>
        <xdr:cNvPr id="162" name="Group 174"/>
        <xdr:cNvGrpSpPr>
          <a:grpSpLocks/>
        </xdr:cNvGrpSpPr>
      </xdr:nvGrpSpPr>
      <xdr:grpSpPr>
        <a:xfrm>
          <a:off x="14211300" y="80171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63" name="Picture 17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5" name="AutoShape 177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209</xdr:row>
      <xdr:rowOff>47625</xdr:rowOff>
    </xdr:from>
    <xdr:to>
      <xdr:col>19</xdr:col>
      <xdr:colOff>742950</xdr:colOff>
      <xdr:row>210</xdr:row>
      <xdr:rowOff>352425</xdr:rowOff>
    </xdr:to>
    <xdr:grpSp>
      <xdr:nvGrpSpPr>
        <xdr:cNvPr id="166" name="Group 178"/>
        <xdr:cNvGrpSpPr>
          <a:grpSpLocks/>
        </xdr:cNvGrpSpPr>
      </xdr:nvGrpSpPr>
      <xdr:grpSpPr>
        <a:xfrm>
          <a:off x="16144875" y="79676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167" name="Picture 17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68" name="Picture 18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226</xdr:row>
      <xdr:rowOff>161925</xdr:rowOff>
    </xdr:from>
    <xdr:to>
      <xdr:col>9</xdr:col>
      <xdr:colOff>495300</xdr:colOff>
      <xdr:row>233</xdr:row>
      <xdr:rowOff>219075</xdr:rowOff>
    </xdr:to>
    <xdr:grpSp>
      <xdr:nvGrpSpPr>
        <xdr:cNvPr id="169" name="Group 181"/>
        <xdr:cNvGrpSpPr>
          <a:grpSpLocks/>
        </xdr:cNvGrpSpPr>
      </xdr:nvGrpSpPr>
      <xdr:grpSpPr>
        <a:xfrm>
          <a:off x="5410200" y="86267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70" name="Picture 18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2" name="AutoShape 184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225</xdr:row>
      <xdr:rowOff>38100</xdr:rowOff>
    </xdr:from>
    <xdr:to>
      <xdr:col>9</xdr:col>
      <xdr:colOff>733425</xdr:colOff>
      <xdr:row>226</xdr:row>
      <xdr:rowOff>342900</xdr:rowOff>
    </xdr:to>
    <xdr:pic>
      <xdr:nvPicPr>
        <xdr:cNvPr id="173" name="Picture 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5763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226</xdr:row>
      <xdr:rowOff>161925</xdr:rowOff>
    </xdr:from>
    <xdr:to>
      <xdr:col>19</xdr:col>
      <xdr:colOff>495300</xdr:colOff>
      <xdr:row>233</xdr:row>
      <xdr:rowOff>219075</xdr:rowOff>
    </xdr:to>
    <xdr:grpSp>
      <xdr:nvGrpSpPr>
        <xdr:cNvPr id="174" name="Group 186"/>
        <xdr:cNvGrpSpPr>
          <a:grpSpLocks/>
        </xdr:cNvGrpSpPr>
      </xdr:nvGrpSpPr>
      <xdr:grpSpPr>
        <a:xfrm>
          <a:off x="14211300" y="86267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75" name="Picture 18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7" name="AutoShape 189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225</xdr:row>
      <xdr:rowOff>47625</xdr:rowOff>
    </xdr:from>
    <xdr:to>
      <xdr:col>19</xdr:col>
      <xdr:colOff>742950</xdr:colOff>
      <xdr:row>226</xdr:row>
      <xdr:rowOff>352425</xdr:rowOff>
    </xdr:to>
    <xdr:grpSp>
      <xdr:nvGrpSpPr>
        <xdr:cNvPr id="178" name="Group 190"/>
        <xdr:cNvGrpSpPr>
          <a:grpSpLocks/>
        </xdr:cNvGrpSpPr>
      </xdr:nvGrpSpPr>
      <xdr:grpSpPr>
        <a:xfrm>
          <a:off x="16144875" y="85772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179" name="Picture 19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80" name="Picture 19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242</xdr:row>
      <xdr:rowOff>161925</xdr:rowOff>
    </xdr:from>
    <xdr:to>
      <xdr:col>9</xdr:col>
      <xdr:colOff>495300</xdr:colOff>
      <xdr:row>249</xdr:row>
      <xdr:rowOff>219075</xdr:rowOff>
    </xdr:to>
    <xdr:grpSp>
      <xdr:nvGrpSpPr>
        <xdr:cNvPr id="181" name="Group 193"/>
        <xdr:cNvGrpSpPr>
          <a:grpSpLocks/>
        </xdr:cNvGrpSpPr>
      </xdr:nvGrpSpPr>
      <xdr:grpSpPr>
        <a:xfrm>
          <a:off x="5410200" y="92363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82" name="Picture 19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84" name="AutoShape 196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241</xdr:row>
      <xdr:rowOff>38100</xdr:rowOff>
    </xdr:from>
    <xdr:to>
      <xdr:col>9</xdr:col>
      <xdr:colOff>733425</xdr:colOff>
      <xdr:row>242</xdr:row>
      <xdr:rowOff>342900</xdr:rowOff>
    </xdr:to>
    <xdr:pic>
      <xdr:nvPicPr>
        <xdr:cNvPr id="185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91859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242</xdr:row>
      <xdr:rowOff>161925</xdr:rowOff>
    </xdr:from>
    <xdr:to>
      <xdr:col>19</xdr:col>
      <xdr:colOff>495300</xdr:colOff>
      <xdr:row>249</xdr:row>
      <xdr:rowOff>219075</xdr:rowOff>
    </xdr:to>
    <xdr:grpSp>
      <xdr:nvGrpSpPr>
        <xdr:cNvPr id="186" name="Group 198"/>
        <xdr:cNvGrpSpPr>
          <a:grpSpLocks/>
        </xdr:cNvGrpSpPr>
      </xdr:nvGrpSpPr>
      <xdr:grpSpPr>
        <a:xfrm>
          <a:off x="14211300" y="92363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87" name="Picture 19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89" name="AutoShape 201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241</xdr:row>
      <xdr:rowOff>47625</xdr:rowOff>
    </xdr:from>
    <xdr:to>
      <xdr:col>19</xdr:col>
      <xdr:colOff>742950</xdr:colOff>
      <xdr:row>242</xdr:row>
      <xdr:rowOff>352425</xdr:rowOff>
    </xdr:to>
    <xdr:grpSp>
      <xdr:nvGrpSpPr>
        <xdr:cNvPr id="190" name="Group 202"/>
        <xdr:cNvGrpSpPr>
          <a:grpSpLocks/>
        </xdr:cNvGrpSpPr>
      </xdr:nvGrpSpPr>
      <xdr:grpSpPr>
        <a:xfrm>
          <a:off x="16144875" y="91868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191" name="Picture 2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92" name="Picture 20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258</xdr:row>
      <xdr:rowOff>161925</xdr:rowOff>
    </xdr:from>
    <xdr:to>
      <xdr:col>9</xdr:col>
      <xdr:colOff>495300</xdr:colOff>
      <xdr:row>265</xdr:row>
      <xdr:rowOff>219075</xdr:rowOff>
    </xdr:to>
    <xdr:grpSp>
      <xdr:nvGrpSpPr>
        <xdr:cNvPr id="193" name="Group 205"/>
        <xdr:cNvGrpSpPr>
          <a:grpSpLocks/>
        </xdr:cNvGrpSpPr>
      </xdr:nvGrpSpPr>
      <xdr:grpSpPr>
        <a:xfrm>
          <a:off x="5410200" y="98459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94" name="Picture 20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96" name="AutoShape 208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257</xdr:row>
      <xdr:rowOff>38100</xdr:rowOff>
    </xdr:from>
    <xdr:to>
      <xdr:col>9</xdr:col>
      <xdr:colOff>733425</xdr:colOff>
      <xdr:row>258</xdr:row>
      <xdr:rowOff>342900</xdr:rowOff>
    </xdr:to>
    <xdr:pic>
      <xdr:nvPicPr>
        <xdr:cNvPr id="197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97955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258</xdr:row>
      <xdr:rowOff>161925</xdr:rowOff>
    </xdr:from>
    <xdr:to>
      <xdr:col>19</xdr:col>
      <xdr:colOff>495300</xdr:colOff>
      <xdr:row>265</xdr:row>
      <xdr:rowOff>219075</xdr:rowOff>
    </xdr:to>
    <xdr:grpSp>
      <xdr:nvGrpSpPr>
        <xdr:cNvPr id="198" name="Group 210"/>
        <xdr:cNvGrpSpPr>
          <a:grpSpLocks/>
        </xdr:cNvGrpSpPr>
      </xdr:nvGrpSpPr>
      <xdr:grpSpPr>
        <a:xfrm>
          <a:off x="14211300" y="98459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99" name="Picture 2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1" name="AutoShape 213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257</xdr:row>
      <xdr:rowOff>47625</xdr:rowOff>
    </xdr:from>
    <xdr:to>
      <xdr:col>19</xdr:col>
      <xdr:colOff>742950</xdr:colOff>
      <xdr:row>258</xdr:row>
      <xdr:rowOff>352425</xdr:rowOff>
    </xdr:to>
    <xdr:grpSp>
      <xdr:nvGrpSpPr>
        <xdr:cNvPr id="202" name="Group 214"/>
        <xdr:cNvGrpSpPr>
          <a:grpSpLocks/>
        </xdr:cNvGrpSpPr>
      </xdr:nvGrpSpPr>
      <xdr:grpSpPr>
        <a:xfrm>
          <a:off x="16144875" y="97964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203" name="Picture 21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204" name="Picture 21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274</xdr:row>
      <xdr:rowOff>161925</xdr:rowOff>
    </xdr:from>
    <xdr:to>
      <xdr:col>9</xdr:col>
      <xdr:colOff>495300</xdr:colOff>
      <xdr:row>281</xdr:row>
      <xdr:rowOff>219075</xdr:rowOff>
    </xdr:to>
    <xdr:grpSp>
      <xdr:nvGrpSpPr>
        <xdr:cNvPr id="205" name="Group 217"/>
        <xdr:cNvGrpSpPr>
          <a:grpSpLocks/>
        </xdr:cNvGrpSpPr>
      </xdr:nvGrpSpPr>
      <xdr:grpSpPr>
        <a:xfrm>
          <a:off x="5410200" y="104555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06" name="Picture 21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8" name="AutoShape 220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273</xdr:row>
      <xdr:rowOff>38100</xdr:rowOff>
    </xdr:from>
    <xdr:to>
      <xdr:col>9</xdr:col>
      <xdr:colOff>733425</xdr:colOff>
      <xdr:row>274</xdr:row>
      <xdr:rowOff>342900</xdr:rowOff>
    </xdr:to>
    <xdr:pic>
      <xdr:nvPicPr>
        <xdr:cNvPr id="209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04051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274</xdr:row>
      <xdr:rowOff>161925</xdr:rowOff>
    </xdr:from>
    <xdr:to>
      <xdr:col>19</xdr:col>
      <xdr:colOff>495300</xdr:colOff>
      <xdr:row>281</xdr:row>
      <xdr:rowOff>219075</xdr:rowOff>
    </xdr:to>
    <xdr:grpSp>
      <xdr:nvGrpSpPr>
        <xdr:cNvPr id="210" name="Group 222"/>
        <xdr:cNvGrpSpPr>
          <a:grpSpLocks/>
        </xdr:cNvGrpSpPr>
      </xdr:nvGrpSpPr>
      <xdr:grpSpPr>
        <a:xfrm>
          <a:off x="14211300" y="104555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11" name="Picture 2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13" name="AutoShape 225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273</xdr:row>
      <xdr:rowOff>47625</xdr:rowOff>
    </xdr:from>
    <xdr:to>
      <xdr:col>19</xdr:col>
      <xdr:colOff>742950</xdr:colOff>
      <xdr:row>274</xdr:row>
      <xdr:rowOff>352425</xdr:rowOff>
    </xdr:to>
    <xdr:grpSp>
      <xdr:nvGrpSpPr>
        <xdr:cNvPr id="214" name="Group 226"/>
        <xdr:cNvGrpSpPr>
          <a:grpSpLocks/>
        </xdr:cNvGrpSpPr>
      </xdr:nvGrpSpPr>
      <xdr:grpSpPr>
        <a:xfrm>
          <a:off x="16144875" y="104060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215" name="Picture 22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216" name="Picture 2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290</xdr:row>
      <xdr:rowOff>161925</xdr:rowOff>
    </xdr:from>
    <xdr:to>
      <xdr:col>9</xdr:col>
      <xdr:colOff>495300</xdr:colOff>
      <xdr:row>297</xdr:row>
      <xdr:rowOff>219075</xdr:rowOff>
    </xdr:to>
    <xdr:grpSp>
      <xdr:nvGrpSpPr>
        <xdr:cNvPr id="217" name="Group 229"/>
        <xdr:cNvGrpSpPr>
          <a:grpSpLocks/>
        </xdr:cNvGrpSpPr>
      </xdr:nvGrpSpPr>
      <xdr:grpSpPr>
        <a:xfrm>
          <a:off x="5410200" y="110651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18" name="Picture 2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20" name="AutoShape 232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289</xdr:row>
      <xdr:rowOff>38100</xdr:rowOff>
    </xdr:from>
    <xdr:to>
      <xdr:col>9</xdr:col>
      <xdr:colOff>733425</xdr:colOff>
      <xdr:row>290</xdr:row>
      <xdr:rowOff>342900</xdr:rowOff>
    </xdr:to>
    <xdr:pic>
      <xdr:nvPicPr>
        <xdr:cNvPr id="221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10147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290</xdr:row>
      <xdr:rowOff>161925</xdr:rowOff>
    </xdr:from>
    <xdr:to>
      <xdr:col>19</xdr:col>
      <xdr:colOff>495300</xdr:colOff>
      <xdr:row>297</xdr:row>
      <xdr:rowOff>219075</xdr:rowOff>
    </xdr:to>
    <xdr:grpSp>
      <xdr:nvGrpSpPr>
        <xdr:cNvPr id="222" name="Group 234"/>
        <xdr:cNvGrpSpPr>
          <a:grpSpLocks/>
        </xdr:cNvGrpSpPr>
      </xdr:nvGrpSpPr>
      <xdr:grpSpPr>
        <a:xfrm>
          <a:off x="14211300" y="110651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23" name="Picture 2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25" name="AutoShape 237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289</xdr:row>
      <xdr:rowOff>47625</xdr:rowOff>
    </xdr:from>
    <xdr:to>
      <xdr:col>19</xdr:col>
      <xdr:colOff>742950</xdr:colOff>
      <xdr:row>290</xdr:row>
      <xdr:rowOff>352425</xdr:rowOff>
    </xdr:to>
    <xdr:grpSp>
      <xdr:nvGrpSpPr>
        <xdr:cNvPr id="226" name="Group 238"/>
        <xdr:cNvGrpSpPr>
          <a:grpSpLocks/>
        </xdr:cNvGrpSpPr>
      </xdr:nvGrpSpPr>
      <xdr:grpSpPr>
        <a:xfrm>
          <a:off x="16144875" y="110156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227" name="Picture 23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228" name="Picture 24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306</xdr:row>
      <xdr:rowOff>161925</xdr:rowOff>
    </xdr:from>
    <xdr:to>
      <xdr:col>9</xdr:col>
      <xdr:colOff>495300</xdr:colOff>
      <xdr:row>313</xdr:row>
      <xdr:rowOff>219075</xdr:rowOff>
    </xdr:to>
    <xdr:grpSp>
      <xdr:nvGrpSpPr>
        <xdr:cNvPr id="229" name="Group 241"/>
        <xdr:cNvGrpSpPr>
          <a:grpSpLocks/>
        </xdr:cNvGrpSpPr>
      </xdr:nvGrpSpPr>
      <xdr:grpSpPr>
        <a:xfrm>
          <a:off x="5410200" y="116747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30" name="Picture 24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32" name="AutoShape 244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305</xdr:row>
      <xdr:rowOff>38100</xdr:rowOff>
    </xdr:from>
    <xdr:to>
      <xdr:col>9</xdr:col>
      <xdr:colOff>733425</xdr:colOff>
      <xdr:row>306</xdr:row>
      <xdr:rowOff>342900</xdr:rowOff>
    </xdr:to>
    <xdr:pic>
      <xdr:nvPicPr>
        <xdr:cNvPr id="233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16243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306</xdr:row>
      <xdr:rowOff>161925</xdr:rowOff>
    </xdr:from>
    <xdr:to>
      <xdr:col>19</xdr:col>
      <xdr:colOff>495300</xdr:colOff>
      <xdr:row>313</xdr:row>
      <xdr:rowOff>219075</xdr:rowOff>
    </xdr:to>
    <xdr:grpSp>
      <xdr:nvGrpSpPr>
        <xdr:cNvPr id="234" name="Group 246"/>
        <xdr:cNvGrpSpPr>
          <a:grpSpLocks/>
        </xdr:cNvGrpSpPr>
      </xdr:nvGrpSpPr>
      <xdr:grpSpPr>
        <a:xfrm>
          <a:off x="14211300" y="116747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35" name="Picture 2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37" name="AutoShape 249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305</xdr:row>
      <xdr:rowOff>47625</xdr:rowOff>
    </xdr:from>
    <xdr:to>
      <xdr:col>19</xdr:col>
      <xdr:colOff>742950</xdr:colOff>
      <xdr:row>306</xdr:row>
      <xdr:rowOff>352425</xdr:rowOff>
    </xdr:to>
    <xdr:grpSp>
      <xdr:nvGrpSpPr>
        <xdr:cNvPr id="238" name="Group 250"/>
        <xdr:cNvGrpSpPr>
          <a:grpSpLocks/>
        </xdr:cNvGrpSpPr>
      </xdr:nvGrpSpPr>
      <xdr:grpSpPr>
        <a:xfrm>
          <a:off x="16144875" y="116252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239" name="Picture 25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240" name="Picture 25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322</xdr:row>
      <xdr:rowOff>161925</xdr:rowOff>
    </xdr:from>
    <xdr:to>
      <xdr:col>9</xdr:col>
      <xdr:colOff>495300</xdr:colOff>
      <xdr:row>329</xdr:row>
      <xdr:rowOff>219075</xdr:rowOff>
    </xdr:to>
    <xdr:grpSp>
      <xdr:nvGrpSpPr>
        <xdr:cNvPr id="241" name="Group 253"/>
        <xdr:cNvGrpSpPr>
          <a:grpSpLocks/>
        </xdr:cNvGrpSpPr>
      </xdr:nvGrpSpPr>
      <xdr:grpSpPr>
        <a:xfrm>
          <a:off x="5410200" y="122843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42" name="Picture 25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44" name="AutoShape 256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321</xdr:row>
      <xdr:rowOff>38100</xdr:rowOff>
    </xdr:from>
    <xdr:to>
      <xdr:col>9</xdr:col>
      <xdr:colOff>733425</xdr:colOff>
      <xdr:row>322</xdr:row>
      <xdr:rowOff>342900</xdr:rowOff>
    </xdr:to>
    <xdr:pic>
      <xdr:nvPicPr>
        <xdr:cNvPr id="245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22339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322</xdr:row>
      <xdr:rowOff>161925</xdr:rowOff>
    </xdr:from>
    <xdr:to>
      <xdr:col>19</xdr:col>
      <xdr:colOff>495300</xdr:colOff>
      <xdr:row>329</xdr:row>
      <xdr:rowOff>219075</xdr:rowOff>
    </xdr:to>
    <xdr:grpSp>
      <xdr:nvGrpSpPr>
        <xdr:cNvPr id="246" name="Group 258"/>
        <xdr:cNvGrpSpPr>
          <a:grpSpLocks/>
        </xdr:cNvGrpSpPr>
      </xdr:nvGrpSpPr>
      <xdr:grpSpPr>
        <a:xfrm>
          <a:off x="14211300" y="122843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47" name="Picture 25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49" name="AutoShape 261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321</xdr:row>
      <xdr:rowOff>47625</xdr:rowOff>
    </xdr:from>
    <xdr:to>
      <xdr:col>19</xdr:col>
      <xdr:colOff>742950</xdr:colOff>
      <xdr:row>322</xdr:row>
      <xdr:rowOff>352425</xdr:rowOff>
    </xdr:to>
    <xdr:grpSp>
      <xdr:nvGrpSpPr>
        <xdr:cNvPr id="250" name="Group 262"/>
        <xdr:cNvGrpSpPr>
          <a:grpSpLocks/>
        </xdr:cNvGrpSpPr>
      </xdr:nvGrpSpPr>
      <xdr:grpSpPr>
        <a:xfrm>
          <a:off x="16144875" y="122348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251" name="Picture 26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252" name="Picture 26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338</xdr:row>
      <xdr:rowOff>161925</xdr:rowOff>
    </xdr:from>
    <xdr:to>
      <xdr:col>9</xdr:col>
      <xdr:colOff>495300</xdr:colOff>
      <xdr:row>345</xdr:row>
      <xdr:rowOff>219075</xdr:rowOff>
    </xdr:to>
    <xdr:grpSp>
      <xdr:nvGrpSpPr>
        <xdr:cNvPr id="253" name="Group 265"/>
        <xdr:cNvGrpSpPr>
          <a:grpSpLocks/>
        </xdr:cNvGrpSpPr>
      </xdr:nvGrpSpPr>
      <xdr:grpSpPr>
        <a:xfrm>
          <a:off x="5410200" y="128939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54" name="Picture 26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56" name="AutoShape 268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337</xdr:row>
      <xdr:rowOff>38100</xdr:rowOff>
    </xdr:from>
    <xdr:to>
      <xdr:col>9</xdr:col>
      <xdr:colOff>733425</xdr:colOff>
      <xdr:row>338</xdr:row>
      <xdr:rowOff>342900</xdr:rowOff>
    </xdr:to>
    <xdr:pic>
      <xdr:nvPicPr>
        <xdr:cNvPr id="257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28435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338</xdr:row>
      <xdr:rowOff>161925</xdr:rowOff>
    </xdr:from>
    <xdr:to>
      <xdr:col>19</xdr:col>
      <xdr:colOff>495300</xdr:colOff>
      <xdr:row>345</xdr:row>
      <xdr:rowOff>219075</xdr:rowOff>
    </xdr:to>
    <xdr:grpSp>
      <xdr:nvGrpSpPr>
        <xdr:cNvPr id="258" name="Group 270"/>
        <xdr:cNvGrpSpPr>
          <a:grpSpLocks/>
        </xdr:cNvGrpSpPr>
      </xdr:nvGrpSpPr>
      <xdr:grpSpPr>
        <a:xfrm>
          <a:off x="14211300" y="128939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59" name="Picture 27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61" name="AutoShape 273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337</xdr:row>
      <xdr:rowOff>47625</xdr:rowOff>
    </xdr:from>
    <xdr:to>
      <xdr:col>19</xdr:col>
      <xdr:colOff>742950</xdr:colOff>
      <xdr:row>338</xdr:row>
      <xdr:rowOff>352425</xdr:rowOff>
    </xdr:to>
    <xdr:grpSp>
      <xdr:nvGrpSpPr>
        <xdr:cNvPr id="262" name="Group 274"/>
        <xdr:cNvGrpSpPr>
          <a:grpSpLocks/>
        </xdr:cNvGrpSpPr>
      </xdr:nvGrpSpPr>
      <xdr:grpSpPr>
        <a:xfrm>
          <a:off x="16144875" y="128444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263" name="Picture 27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264" name="Picture 27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354</xdr:row>
      <xdr:rowOff>161925</xdr:rowOff>
    </xdr:from>
    <xdr:to>
      <xdr:col>9</xdr:col>
      <xdr:colOff>495300</xdr:colOff>
      <xdr:row>361</xdr:row>
      <xdr:rowOff>219075</xdr:rowOff>
    </xdr:to>
    <xdr:grpSp>
      <xdr:nvGrpSpPr>
        <xdr:cNvPr id="265" name="Group 277"/>
        <xdr:cNvGrpSpPr>
          <a:grpSpLocks/>
        </xdr:cNvGrpSpPr>
      </xdr:nvGrpSpPr>
      <xdr:grpSpPr>
        <a:xfrm>
          <a:off x="5410200" y="135035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66" name="Picture 27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68" name="AutoShape 280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353</xdr:row>
      <xdr:rowOff>38100</xdr:rowOff>
    </xdr:from>
    <xdr:to>
      <xdr:col>9</xdr:col>
      <xdr:colOff>733425</xdr:colOff>
      <xdr:row>354</xdr:row>
      <xdr:rowOff>342900</xdr:rowOff>
    </xdr:to>
    <xdr:pic>
      <xdr:nvPicPr>
        <xdr:cNvPr id="269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34531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354</xdr:row>
      <xdr:rowOff>161925</xdr:rowOff>
    </xdr:from>
    <xdr:to>
      <xdr:col>19</xdr:col>
      <xdr:colOff>495300</xdr:colOff>
      <xdr:row>361</xdr:row>
      <xdr:rowOff>219075</xdr:rowOff>
    </xdr:to>
    <xdr:grpSp>
      <xdr:nvGrpSpPr>
        <xdr:cNvPr id="270" name="Group 282"/>
        <xdr:cNvGrpSpPr>
          <a:grpSpLocks/>
        </xdr:cNvGrpSpPr>
      </xdr:nvGrpSpPr>
      <xdr:grpSpPr>
        <a:xfrm>
          <a:off x="14211300" y="135035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71" name="Picture 28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73" name="AutoShape 285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353</xdr:row>
      <xdr:rowOff>47625</xdr:rowOff>
    </xdr:from>
    <xdr:to>
      <xdr:col>19</xdr:col>
      <xdr:colOff>742950</xdr:colOff>
      <xdr:row>354</xdr:row>
      <xdr:rowOff>352425</xdr:rowOff>
    </xdr:to>
    <xdr:grpSp>
      <xdr:nvGrpSpPr>
        <xdr:cNvPr id="274" name="Group 286"/>
        <xdr:cNvGrpSpPr>
          <a:grpSpLocks/>
        </xdr:cNvGrpSpPr>
      </xdr:nvGrpSpPr>
      <xdr:grpSpPr>
        <a:xfrm>
          <a:off x="16144875" y="134540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275" name="Picture 28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276" name="Picture 28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370</xdr:row>
      <xdr:rowOff>161925</xdr:rowOff>
    </xdr:from>
    <xdr:to>
      <xdr:col>9</xdr:col>
      <xdr:colOff>495300</xdr:colOff>
      <xdr:row>377</xdr:row>
      <xdr:rowOff>219075</xdr:rowOff>
    </xdr:to>
    <xdr:grpSp>
      <xdr:nvGrpSpPr>
        <xdr:cNvPr id="277" name="Group 289"/>
        <xdr:cNvGrpSpPr>
          <a:grpSpLocks/>
        </xdr:cNvGrpSpPr>
      </xdr:nvGrpSpPr>
      <xdr:grpSpPr>
        <a:xfrm>
          <a:off x="5410200" y="141131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78" name="Picture 29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80" name="AutoShape 292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369</xdr:row>
      <xdr:rowOff>38100</xdr:rowOff>
    </xdr:from>
    <xdr:to>
      <xdr:col>9</xdr:col>
      <xdr:colOff>733425</xdr:colOff>
      <xdr:row>370</xdr:row>
      <xdr:rowOff>342900</xdr:rowOff>
    </xdr:to>
    <xdr:pic>
      <xdr:nvPicPr>
        <xdr:cNvPr id="281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40627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370</xdr:row>
      <xdr:rowOff>161925</xdr:rowOff>
    </xdr:from>
    <xdr:to>
      <xdr:col>19</xdr:col>
      <xdr:colOff>495300</xdr:colOff>
      <xdr:row>377</xdr:row>
      <xdr:rowOff>219075</xdr:rowOff>
    </xdr:to>
    <xdr:grpSp>
      <xdr:nvGrpSpPr>
        <xdr:cNvPr id="282" name="Group 294"/>
        <xdr:cNvGrpSpPr>
          <a:grpSpLocks/>
        </xdr:cNvGrpSpPr>
      </xdr:nvGrpSpPr>
      <xdr:grpSpPr>
        <a:xfrm>
          <a:off x="14211300" y="141131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83" name="Picture 29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85" name="AutoShape 297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369</xdr:row>
      <xdr:rowOff>47625</xdr:rowOff>
    </xdr:from>
    <xdr:to>
      <xdr:col>19</xdr:col>
      <xdr:colOff>742950</xdr:colOff>
      <xdr:row>370</xdr:row>
      <xdr:rowOff>352425</xdr:rowOff>
    </xdr:to>
    <xdr:grpSp>
      <xdr:nvGrpSpPr>
        <xdr:cNvPr id="286" name="Group 298"/>
        <xdr:cNvGrpSpPr>
          <a:grpSpLocks/>
        </xdr:cNvGrpSpPr>
      </xdr:nvGrpSpPr>
      <xdr:grpSpPr>
        <a:xfrm>
          <a:off x="16144875" y="140636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287" name="Picture 29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288" name="Picture 30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386</xdr:row>
      <xdr:rowOff>161925</xdr:rowOff>
    </xdr:from>
    <xdr:to>
      <xdr:col>9</xdr:col>
      <xdr:colOff>495300</xdr:colOff>
      <xdr:row>393</xdr:row>
      <xdr:rowOff>219075</xdr:rowOff>
    </xdr:to>
    <xdr:grpSp>
      <xdr:nvGrpSpPr>
        <xdr:cNvPr id="289" name="Group 301"/>
        <xdr:cNvGrpSpPr>
          <a:grpSpLocks/>
        </xdr:cNvGrpSpPr>
      </xdr:nvGrpSpPr>
      <xdr:grpSpPr>
        <a:xfrm>
          <a:off x="5410200" y="147227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90" name="Picture 3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92" name="AutoShape 304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385</xdr:row>
      <xdr:rowOff>38100</xdr:rowOff>
    </xdr:from>
    <xdr:to>
      <xdr:col>9</xdr:col>
      <xdr:colOff>733425</xdr:colOff>
      <xdr:row>386</xdr:row>
      <xdr:rowOff>342900</xdr:rowOff>
    </xdr:to>
    <xdr:pic>
      <xdr:nvPicPr>
        <xdr:cNvPr id="293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46723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386</xdr:row>
      <xdr:rowOff>161925</xdr:rowOff>
    </xdr:from>
    <xdr:to>
      <xdr:col>19</xdr:col>
      <xdr:colOff>495300</xdr:colOff>
      <xdr:row>393</xdr:row>
      <xdr:rowOff>219075</xdr:rowOff>
    </xdr:to>
    <xdr:grpSp>
      <xdr:nvGrpSpPr>
        <xdr:cNvPr id="294" name="Group 306"/>
        <xdr:cNvGrpSpPr>
          <a:grpSpLocks/>
        </xdr:cNvGrpSpPr>
      </xdr:nvGrpSpPr>
      <xdr:grpSpPr>
        <a:xfrm>
          <a:off x="14211300" y="147227925"/>
          <a:ext cx="2990850" cy="27241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95" name="Picture 30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97" name="AutoShape 309"/>
          <xdr:cNvSpPr>
            <a:spLocks/>
          </xdr:cNvSpPr>
        </xdr:nvSpPr>
        <xdr:spPr>
          <a:xfrm>
            <a:off x="25258050" y="24974126"/>
            <a:ext cx="382548" cy="359103"/>
          </a:xfrm>
          <a:custGeom>
            <a:pathLst>
              <a:path h="359420" w="382213">
                <a:moveTo>
                  <a:pt x="0" y="137286"/>
                </a:moveTo>
                <a:lnTo>
                  <a:pt x="145993" y="137287"/>
                </a:lnTo>
                <a:lnTo>
                  <a:pt x="191107" y="0"/>
                </a:lnTo>
                <a:lnTo>
                  <a:pt x="236220" y="137287"/>
                </a:lnTo>
                <a:lnTo>
                  <a:pt x="382213" y="137286"/>
                </a:lnTo>
                <a:lnTo>
                  <a:pt x="264101" y="222133"/>
                </a:lnTo>
                <a:lnTo>
                  <a:pt x="309217" y="359419"/>
                </a:lnTo>
                <a:lnTo>
                  <a:pt x="191107" y="274571"/>
                </a:lnTo>
                <a:lnTo>
                  <a:pt x="72996" y="359419"/>
                </a:lnTo>
                <a:lnTo>
                  <a:pt x="118112" y="22213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385</xdr:row>
      <xdr:rowOff>47625</xdr:rowOff>
    </xdr:from>
    <xdr:to>
      <xdr:col>19</xdr:col>
      <xdr:colOff>742950</xdr:colOff>
      <xdr:row>386</xdr:row>
      <xdr:rowOff>352425</xdr:rowOff>
    </xdr:to>
    <xdr:grpSp>
      <xdr:nvGrpSpPr>
        <xdr:cNvPr id="298" name="Group 310"/>
        <xdr:cNvGrpSpPr>
          <a:grpSpLocks/>
        </xdr:cNvGrpSpPr>
      </xdr:nvGrpSpPr>
      <xdr:grpSpPr>
        <a:xfrm>
          <a:off x="16144875" y="146732625"/>
          <a:ext cx="1304925" cy="68580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299" name="Picture 3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300" name="Picture 31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6</xdr:row>
      <xdr:rowOff>123825</xdr:rowOff>
    </xdr:from>
    <xdr:to>
      <xdr:col>8</xdr:col>
      <xdr:colOff>495300</xdr:colOff>
      <xdr:row>19</xdr:row>
      <xdr:rowOff>9525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724275" y="1200150"/>
          <a:ext cx="2333625" cy="20383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4"/>
          <xdr:cNvSpPr>
            <a:spLocks noChangeAspect="1"/>
          </xdr:cNvSpPr>
        </xdr:nvSpPr>
        <xdr:spPr>
          <a:xfrm>
            <a:off x="25260300" y="24972773"/>
            <a:ext cx="379547" cy="366542"/>
          </a:xfrm>
          <a:custGeom>
            <a:pathLst>
              <a:path h="366580" w="379639">
                <a:moveTo>
                  <a:pt x="0" y="140021"/>
                </a:moveTo>
                <a:lnTo>
                  <a:pt x="145010" y="140022"/>
                </a:lnTo>
                <a:lnTo>
                  <a:pt x="189820" y="0"/>
                </a:lnTo>
                <a:lnTo>
                  <a:pt x="234629" y="140022"/>
                </a:lnTo>
                <a:lnTo>
                  <a:pt x="379639" y="140021"/>
                </a:lnTo>
                <a:lnTo>
                  <a:pt x="262323" y="226558"/>
                </a:lnTo>
                <a:lnTo>
                  <a:pt x="307135" y="366579"/>
                </a:lnTo>
                <a:lnTo>
                  <a:pt x="189820" y="280040"/>
                </a:lnTo>
                <a:lnTo>
                  <a:pt x="72504" y="366579"/>
                </a:lnTo>
                <a:lnTo>
                  <a:pt x="117316" y="226558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3</xdr:row>
      <xdr:rowOff>142875</xdr:rowOff>
    </xdr:from>
    <xdr:to>
      <xdr:col>8</xdr:col>
      <xdr:colOff>209550</xdr:colOff>
      <xdr:row>7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695325"/>
          <a:ext cx="1104900" cy="6286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5</xdr:col>
      <xdr:colOff>247650</xdr:colOff>
      <xdr:row>36</xdr:row>
      <xdr:rowOff>123825</xdr:rowOff>
    </xdr:from>
    <xdr:to>
      <xdr:col>8</xdr:col>
      <xdr:colOff>495300</xdr:colOff>
      <xdr:row>49</xdr:row>
      <xdr:rowOff>0</xdr:rowOff>
    </xdr:to>
    <xdr:grpSp>
      <xdr:nvGrpSpPr>
        <xdr:cNvPr id="6" name="Group 6"/>
        <xdr:cNvGrpSpPr>
          <a:grpSpLocks noChangeAspect="1"/>
        </xdr:cNvGrpSpPr>
      </xdr:nvGrpSpPr>
      <xdr:grpSpPr>
        <a:xfrm>
          <a:off x="3724275" y="6248400"/>
          <a:ext cx="2333625" cy="20288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AutoShape 9"/>
          <xdr:cNvSpPr>
            <a:spLocks noChangeAspect="1"/>
          </xdr:cNvSpPr>
        </xdr:nvSpPr>
        <xdr:spPr>
          <a:xfrm>
            <a:off x="25260300" y="24970068"/>
            <a:ext cx="379547" cy="368571"/>
          </a:xfrm>
          <a:custGeom>
            <a:pathLst>
              <a:path h="368301" w="379639">
                <a:moveTo>
                  <a:pt x="0" y="140678"/>
                </a:moveTo>
                <a:lnTo>
                  <a:pt x="145010" y="140679"/>
                </a:lnTo>
                <a:lnTo>
                  <a:pt x="189820" y="0"/>
                </a:lnTo>
                <a:lnTo>
                  <a:pt x="234629" y="140679"/>
                </a:lnTo>
                <a:lnTo>
                  <a:pt x="379639" y="140678"/>
                </a:lnTo>
                <a:lnTo>
                  <a:pt x="262323" y="227621"/>
                </a:lnTo>
                <a:lnTo>
                  <a:pt x="307135" y="368300"/>
                </a:lnTo>
                <a:lnTo>
                  <a:pt x="189820" y="281355"/>
                </a:lnTo>
                <a:lnTo>
                  <a:pt x="72504" y="368300"/>
                </a:lnTo>
                <a:lnTo>
                  <a:pt x="117316" y="227621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476250</xdr:colOff>
      <xdr:row>33</xdr:row>
      <xdr:rowOff>142875</xdr:rowOff>
    </xdr:from>
    <xdr:to>
      <xdr:col>8</xdr:col>
      <xdr:colOff>219075</xdr:colOff>
      <xdr:row>37</xdr:row>
      <xdr:rowOff>85725</xdr:rowOff>
    </xdr:to>
    <xdr:grpSp>
      <xdr:nvGrpSpPr>
        <xdr:cNvPr id="10" name="Group 10"/>
        <xdr:cNvGrpSpPr>
          <a:grpSpLocks/>
        </xdr:cNvGrpSpPr>
      </xdr:nvGrpSpPr>
      <xdr:grpSpPr>
        <a:xfrm>
          <a:off x="4648200" y="5743575"/>
          <a:ext cx="1133475" cy="628650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2" name="Picture 12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E38" sqref="E38"/>
    </sheetView>
  </sheetViews>
  <sheetFormatPr defaultColWidth="8.8515625" defaultRowHeight="12.75"/>
  <cols>
    <col min="1" max="1" width="30.00390625" style="0" customWidth="1"/>
    <col min="2" max="2" width="9.8515625" style="53" customWidth="1"/>
    <col min="3" max="3" width="8.28125" style="0" customWidth="1"/>
    <col min="4" max="4" width="2.7109375" style="0" customWidth="1"/>
    <col min="5" max="5" width="30.00390625" style="0" customWidth="1"/>
    <col min="6" max="6" width="9.8515625" style="0" bestFit="1" customWidth="1"/>
    <col min="7" max="7" width="8.28125" style="0" bestFit="1" customWidth="1"/>
  </cols>
  <sheetData>
    <row r="1" spans="1:7" ht="12.75">
      <c r="A1" s="91"/>
      <c r="B1" s="91"/>
      <c r="C1" s="91"/>
      <c r="D1" s="91"/>
      <c r="E1" s="91"/>
      <c r="F1" s="91"/>
      <c r="G1" s="91"/>
    </row>
    <row r="2" spans="1:7" ht="12.75">
      <c r="A2" s="91"/>
      <c r="B2" s="91"/>
      <c r="C2" s="91"/>
      <c r="D2" s="91"/>
      <c r="E2" s="91"/>
      <c r="F2" s="91"/>
      <c r="G2" s="91"/>
    </row>
    <row r="3" spans="1:7" ht="12.75">
      <c r="A3" s="91"/>
      <c r="B3" s="91"/>
      <c r="C3" s="91"/>
      <c r="D3" s="91"/>
      <c r="E3" s="91"/>
      <c r="F3" s="91"/>
      <c r="G3" s="91"/>
    </row>
    <row r="4" spans="1:7" ht="12.75">
      <c r="A4" s="91"/>
      <c r="B4" s="91"/>
      <c r="C4" s="91"/>
      <c r="D4" s="91"/>
      <c r="E4" s="91"/>
      <c r="F4" s="91"/>
      <c r="G4" s="91"/>
    </row>
    <row r="5" spans="1:7" ht="12.75">
      <c r="A5" s="91"/>
      <c r="B5" s="91"/>
      <c r="C5" s="91"/>
      <c r="D5" s="91"/>
      <c r="E5" s="91"/>
      <c r="F5" s="91"/>
      <c r="G5" s="91"/>
    </row>
    <row r="6" spans="1:7" ht="12.75">
      <c r="A6" s="91"/>
      <c r="B6" s="91"/>
      <c r="C6" s="91"/>
      <c r="D6" s="91"/>
      <c r="E6" s="91"/>
      <c r="F6" s="91"/>
      <c r="G6" s="91"/>
    </row>
    <row r="7" spans="1:7" ht="12.75">
      <c r="A7" s="91"/>
      <c r="B7" s="91"/>
      <c r="C7" s="91"/>
      <c r="D7" s="91"/>
      <c r="E7" s="91"/>
      <c r="F7" s="91"/>
      <c r="G7" s="91"/>
    </row>
    <row r="8" spans="1:7" ht="12.75">
      <c r="A8" s="91"/>
      <c r="B8" s="91"/>
      <c r="C8" s="91"/>
      <c r="D8" s="91"/>
      <c r="E8" s="91"/>
      <c r="F8" s="91"/>
      <c r="G8" s="91"/>
    </row>
    <row r="9" spans="1:7" ht="12.75">
      <c r="A9" s="91"/>
      <c r="B9" s="91"/>
      <c r="C9" s="91"/>
      <c r="D9" s="91"/>
      <c r="E9" s="91"/>
      <c r="F9" s="91"/>
      <c r="G9" s="91"/>
    </row>
    <row r="10" spans="1:7" ht="12.75">
      <c r="A10" s="91"/>
      <c r="B10" s="91"/>
      <c r="C10" s="91"/>
      <c r="D10" s="91"/>
      <c r="E10" s="91"/>
      <c r="F10" s="91"/>
      <c r="G10" s="91"/>
    </row>
    <row r="11" spans="1:7" ht="23.25">
      <c r="A11" s="90" t="s">
        <v>12</v>
      </c>
      <c r="B11" s="90"/>
      <c r="C11" s="90"/>
      <c r="D11" s="90"/>
      <c r="E11" s="90"/>
      <c r="F11" s="90"/>
      <c r="G11" s="90"/>
    </row>
    <row r="12" spans="1:7" ht="15.75">
      <c r="A12" s="92" t="s">
        <v>41</v>
      </c>
      <c r="B12" s="92"/>
      <c r="C12" s="92"/>
      <c r="E12" s="92" t="s">
        <v>42</v>
      </c>
      <c r="F12" s="92"/>
      <c r="G12" s="92"/>
    </row>
    <row r="13" spans="1:7" ht="31.5">
      <c r="A13" s="39" t="s">
        <v>17</v>
      </c>
      <c r="B13" s="40" t="s">
        <v>39</v>
      </c>
      <c r="C13" s="40" t="s">
        <v>40</v>
      </c>
      <c r="E13" s="39" t="s">
        <v>17</v>
      </c>
      <c r="F13" s="40" t="s">
        <v>39</v>
      </c>
      <c r="G13" s="40" t="s">
        <v>40</v>
      </c>
    </row>
    <row r="14" spans="1:7" ht="12.75" customHeight="1">
      <c r="A14" s="22" t="str">
        <f>Input!C74</f>
        <v>Roseville</v>
      </c>
      <c r="B14" s="36">
        <f>Input!A80</f>
        <v>9</v>
      </c>
      <c r="C14" s="22"/>
      <c r="D14" s="2">
        <v>1</v>
      </c>
      <c r="E14" s="22" t="str">
        <f>Input!O98</f>
        <v>Macomb Dakota</v>
      </c>
      <c r="F14" s="36">
        <f>Input!M104</f>
        <v>41</v>
      </c>
      <c r="G14" s="22"/>
    </row>
    <row r="15" spans="1:7" ht="12.75" customHeight="1">
      <c r="A15" s="22" t="str">
        <f>Input!C62</f>
        <v>St. Clair Shores South Lake</v>
      </c>
      <c r="B15" s="55">
        <f>Input!A68</f>
        <v>8</v>
      </c>
      <c r="C15" s="22"/>
      <c r="D15" s="2">
        <v>2</v>
      </c>
      <c r="E15" s="22" t="str">
        <f>Input!O86</f>
        <v>Roseville</v>
      </c>
      <c r="F15" s="36">
        <f>Input!M92</f>
        <v>40</v>
      </c>
      <c r="G15" s="22"/>
    </row>
    <row r="16" spans="1:7" ht="12.75">
      <c r="A16" s="22" t="str">
        <f>Input!C122</f>
        <v>Clinton Township Chippewa Valley</v>
      </c>
      <c r="B16" s="36">
        <f>Input!A128</f>
        <v>13</v>
      </c>
      <c r="C16" s="22"/>
      <c r="D16" s="2">
        <v>3</v>
      </c>
      <c r="E16" s="22" t="str">
        <f>Input!O134</f>
        <v>Clinton Township Chippewa Valley</v>
      </c>
      <c r="F16" s="36">
        <f>Input!M140</f>
        <v>44</v>
      </c>
      <c r="G16" s="22"/>
    </row>
    <row r="17" spans="1:7" ht="12.75">
      <c r="A17" s="22" t="str">
        <f>Input!C2</f>
        <v>St. Clair Shores Lakeview</v>
      </c>
      <c r="B17" s="55">
        <f>Input!A8</f>
        <v>3</v>
      </c>
      <c r="C17" s="22"/>
      <c r="D17" s="2">
        <v>4</v>
      </c>
      <c r="E17" s="22" t="str">
        <f>Input!O26</f>
        <v>East Point East Detroit</v>
      </c>
      <c r="F17" s="36">
        <f>Input!M32</f>
        <v>35</v>
      </c>
      <c r="G17" s="22"/>
    </row>
    <row r="18" spans="1:7" ht="12.75">
      <c r="A18" s="22" t="str">
        <f>Input!C14</f>
        <v>Utica Eisenhower</v>
      </c>
      <c r="B18" s="36">
        <f>Input!A20</f>
        <v>4</v>
      </c>
      <c r="C18" s="22"/>
      <c r="D18" s="2">
        <v>5</v>
      </c>
      <c r="E18" s="22" t="str">
        <f>Input!O38</f>
        <v>Warren Regina</v>
      </c>
      <c r="F18" s="36">
        <f>Input!M44</f>
        <v>36</v>
      </c>
      <c r="G18" s="22"/>
    </row>
    <row r="19" spans="1:7" ht="12.75">
      <c r="A19" s="22" t="str">
        <f>Input!C218</f>
        <v>Warren Woods Tower</v>
      </c>
      <c r="B19" s="36">
        <f>Input!A224</f>
        <v>21</v>
      </c>
      <c r="C19" s="22"/>
      <c r="D19" s="2">
        <v>6</v>
      </c>
      <c r="E19" s="22" t="str">
        <f>Input!O218</f>
        <v>Romeo</v>
      </c>
      <c r="F19" s="36">
        <f>Input!M224</f>
        <v>51</v>
      </c>
      <c r="G19" s="22"/>
    </row>
    <row r="20" spans="1:7" ht="12.75">
      <c r="A20" s="22" t="str">
        <f>Input!C194</f>
        <v>St. Clair Shores Lakeshore</v>
      </c>
      <c r="B20" s="55">
        <f>Input!A200</f>
        <v>19</v>
      </c>
      <c r="C20" s="22"/>
      <c r="D20" s="2">
        <v>7</v>
      </c>
      <c r="E20" s="22" t="str">
        <f>Input!O194</f>
        <v>St. Clair Shores Lakeshore</v>
      </c>
      <c r="F20" s="36">
        <f>Input!M200</f>
        <v>49</v>
      </c>
      <c r="G20" s="22"/>
    </row>
    <row r="21" spans="1:7" ht="12.75">
      <c r="A21" s="22" t="str">
        <f>Input!C134</f>
        <v>Macomb L'Anse Creuse North</v>
      </c>
      <c r="B21" s="55">
        <f>Input!A140</f>
        <v>14</v>
      </c>
      <c r="C21" s="22"/>
      <c r="D21" s="2">
        <v>8</v>
      </c>
      <c r="E21" s="22" t="str">
        <f>Input!O146</f>
        <v>Macomb L'Anse Creuse North</v>
      </c>
      <c r="F21" s="36">
        <f>Input!M152</f>
        <v>45</v>
      </c>
      <c r="G21" s="22"/>
    </row>
    <row r="22" spans="1:7" ht="12.75">
      <c r="A22" s="22" t="str">
        <f>Input!C182</f>
        <v>Armada</v>
      </c>
      <c r="B22" s="55">
        <f>Input!A188</f>
        <v>18</v>
      </c>
      <c r="C22" s="22"/>
      <c r="D22" s="2">
        <v>9</v>
      </c>
      <c r="E22" s="22" t="str">
        <f>Input!O74</f>
        <v>St. Clair Shores South Lake</v>
      </c>
      <c r="F22" s="36">
        <f>Input!M80</f>
        <v>39</v>
      </c>
      <c r="G22" s="22"/>
    </row>
    <row r="23" spans="1:7" ht="12.75">
      <c r="A23" s="22" t="str">
        <f>Input!C38</f>
        <v>Richmond</v>
      </c>
      <c r="B23" s="36">
        <f>Input!A44</f>
        <v>6</v>
      </c>
      <c r="C23" s="22"/>
      <c r="D23" s="2">
        <v>10</v>
      </c>
      <c r="E23" s="22" t="str">
        <f>Input!O230</f>
        <v>Utica</v>
      </c>
      <c r="F23" s="36">
        <f>Input!M236</f>
        <v>52</v>
      </c>
      <c r="G23" s="22"/>
    </row>
    <row r="24" spans="1:7" ht="12.75">
      <c r="A24" s="22" t="str">
        <f>Input!C230</f>
        <v>Romeo</v>
      </c>
      <c r="B24" s="36">
        <f>Input!A236</f>
        <v>22</v>
      </c>
      <c r="C24" s="22"/>
      <c r="D24" s="2">
        <v>11</v>
      </c>
      <c r="E24" s="22" t="str">
        <f>Input!O170</f>
        <v>Utica Henry Ford II</v>
      </c>
      <c r="F24" s="36">
        <f>Input!M176</f>
        <v>47</v>
      </c>
      <c r="G24" s="22"/>
    </row>
    <row r="25" spans="1:7" ht="12.75">
      <c r="A25" s="22" t="str">
        <f>Input!C146</f>
        <v>Warren Fitzgerald</v>
      </c>
      <c r="B25" s="36">
        <f>Input!A152</f>
        <v>15</v>
      </c>
      <c r="C25" s="22"/>
      <c r="D25" s="2">
        <v>12</v>
      </c>
      <c r="E25" s="22" t="str">
        <f>Input!O122</f>
        <v>New Baltimore Anchor Bay</v>
      </c>
      <c r="F25" s="36">
        <f>Input!M128</f>
        <v>43</v>
      </c>
      <c r="G25" s="22"/>
    </row>
    <row r="26" spans="1:7" ht="12.75">
      <c r="A26" s="22" t="str">
        <f>Input!C170</f>
        <v>Utica Henry Ford II</v>
      </c>
      <c r="B26" s="36">
        <f>Input!A176</f>
        <v>17</v>
      </c>
      <c r="C26" s="22"/>
      <c r="D26" s="2">
        <v>13</v>
      </c>
      <c r="E26" s="22" t="str">
        <f>Input!O158</f>
        <v>Warren Fitzgerald</v>
      </c>
      <c r="F26" s="36">
        <f>Input!M164</f>
        <v>46</v>
      </c>
      <c r="G26" s="22"/>
    </row>
    <row r="27" spans="1:7" ht="12.75">
      <c r="A27" s="22" t="str">
        <f>Input!C98</f>
        <v>Sterling Heights Stevenson</v>
      </c>
      <c r="B27" s="36">
        <f>Input!A104</f>
        <v>11</v>
      </c>
      <c r="C27" s="22"/>
      <c r="D27" s="2">
        <v>14</v>
      </c>
      <c r="E27" s="22" t="str">
        <f>Input!O110</f>
        <v>Sterling Heights Stevenson</v>
      </c>
      <c r="F27" s="36">
        <f>Input!M116</f>
        <v>42</v>
      </c>
      <c r="G27" s="22"/>
    </row>
    <row r="28" spans="1:7" ht="12.75">
      <c r="A28" s="22" t="str">
        <f>Input!C110</f>
        <v>New Baltimore Anchor Bay</v>
      </c>
      <c r="B28" s="36">
        <f>Input!A116</f>
        <v>12</v>
      </c>
      <c r="C28" s="22"/>
      <c r="D28" s="2">
        <v>15</v>
      </c>
      <c r="E28" s="28" t="str">
        <f>Input!O182</f>
        <v>Armada</v>
      </c>
      <c r="F28" s="36">
        <f>Input!M188</f>
        <v>48</v>
      </c>
      <c r="G28" s="22"/>
    </row>
    <row r="29" spans="1:7" ht="12.75">
      <c r="A29" s="22" t="str">
        <f>Input!C158</f>
        <v>New Haven</v>
      </c>
      <c r="B29" s="55">
        <f>Input!A164</f>
        <v>16</v>
      </c>
      <c r="C29" s="22"/>
      <c r="D29" s="2">
        <v>16</v>
      </c>
      <c r="E29" s="22" t="str">
        <f>Input!O62</f>
        <v>Warren Mott</v>
      </c>
      <c r="F29" s="36">
        <f>Input!M68</f>
        <v>38</v>
      </c>
      <c r="G29" s="22"/>
    </row>
    <row r="30" spans="1:7" ht="12.75">
      <c r="A30" s="22" t="str">
        <f>Input!C50</f>
        <v>Warren Mott</v>
      </c>
      <c r="B30" s="36">
        <f>Input!A56</f>
        <v>7</v>
      </c>
      <c r="C30" s="22"/>
      <c r="D30" s="2">
        <v>17</v>
      </c>
      <c r="E30" s="22" t="str">
        <f>Input!O50</f>
        <v>Richmond</v>
      </c>
      <c r="F30" s="36">
        <f>Input!M56</f>
        <v>37</v>
      </c>
      <c r="G30" s="22"/>
    </row>
    <row r="31" spans="1:7" ht="12.75">
      <c r="A31" s="22" t="str">
        <f>Input!C86</f>
        <v>Macomb Dakota</v>
      </c>
      <c r="B31" s="36">
        <f>Input!A92</f>
        <v>10</v>
      </c>
      <c r="C31" s="22"/>
      <c r="D31" s="2">
        <v>18</v>
      </c>
      <c r="E31" s="22" t="str">
        <f>Input!O206</f>
        <v>Warren Woods Tower</v>
      </c>
      <c r="F31" s="36">
        <f>Input!M212</f>
        <v>50</v>
      </c>
      <c r="G31" s="22"/>
    </row>
    <row r="32" spans="1:7" ht="12.75">
      <c r="A32" s="81" t="str">
        <f>Input!C242</f>
        <v>Utica</v>
      </c>
      <c r="B32" s="82">
        <f>Input!A248</f>
        <v>23</v>
      </c>
      <c r="C32" s="22"/>
      <c r="D32" s="2">
        <v>19</v>
      </c>
      <c r="E32" s="81" t="str">
        <f>Input!O14</f>
        <v>Utica Eisenhower</v>
      </c>
      <c r="F32" s="82">
        <f>Input!M20</f>
        <v>34</v>
      </c>
      <c r="G32" s="22"/>
    </row>
    <row r="33" spans="1:7" ht="12.75">
      <c r="A33" s="22" t="str">
        <f>Input!C26</f>
        <v>East Point East Detroit</v>
      </c>
      <c r="B33" s="36">
        <f>Input!A32</f>
        <v>5</v>
      </c>
      <c r="C33" s="22"/>
      <c r="D33" s="2">
        <v>20</v>
      </c>
      <c r="E33" s="81" t="str">
        <f>Input!O254</f>
        <v>Warren Cousino</v>
      </c>
      <c r="F33" s="82">
        <f>Input!M260</f>
        <v>54</v>
      </c>
      <c r="G33" s="22"/>
    </row>
    <row r="34" spans="1:7" ht="12.75">
      <c r="A34" s="22" t="str">
        <f>Input!C206</f>
        <v>Sterling Heights</v>
      </c>
      <c r="B34" s="36">
        <f>Input!A212</f>
        <v>20</v>
      </c>
      <c r="C34" s="22"/>
      <c r="D34" s="2">
        <v>21</v>
      </c>
      <c r="E34" s="81" t="str">
        <f>Input!O2</f>
        <v>St. Clair Shores Lakeview</v>
      </c>
      <c r="F34" s="82">
        <f>Input!M8</f>
        <v>33</v>
      </c>
      <c r="G34" s="22"/>
    </row>
    <row r="35" spans="1:7" ht="12.75">
      <c r="A35" s="81" t="str">
        <f>Input!C266</f>
        <v>Warren De La Salle</v>
      </c>
      <c r="B35" s="82">
        <f>Input!A272</f>
        <v>25</v>
      </c>
      <c r="C35" s="22"/>
      <c r="D35" s="2">
        <v>22</v>
      </c>
      <c r="E35" s="81" t="str">
        <f>Input!O242</f>
        <v>Lincoln</v>
      </c>
      <c r="F35" s="82">
        <f>Input!M248</f>
        <v>53</v>
      </c>
      <c r="G35" s="22"/>
    </row>
    <row r="36" spans="1:7" ht="12.75">
      <c r="A36" s="81" t="str">
        <f>Input!C254</f>
        <v>Lincoln</v>
      </c>
      <c r="B36" s="82">
        <f>Input!A260</f>
        <v>24</v>
      </c>
      <c r="C36" s="22"/>
      <c r="D36" s="2">
        <v>23</v>
      </c>
      <c r="E36" s="81">
        <f>Input!O266</f>
        <v>0</v>
      </c>
      <c r="F36" s="82">
        <f>Input!M272</f>
        <v>0</v>
      </c>
      <c r="G36" s="22"/>
    </row>
    <row r="37" spans="1:7" ht="12.75">
      <c r="A37" s="81" t="str">
        <f>Input!C278</f>
        <v>Warren Cousino</v>
      </c>
      <c r="B37" s="82">
        <f>Input!A284</f>
        <v>26</v>
      </c>
      <c r="C37" s="22"/>
      <c r="D37" s="2">
        <v>24</v>
      </c>
      <c r="E37" s="81">
        <f>Input!O278</f>
        <v>0</v>
      </c>
      <c r="F37" s="82">
        <f>Input!M284</f>
        <v>0</v>
      </c>
      <c r="G37" s="22"/>
    </row>
    <row r="38" spans="1:7" ht="12.75">
      <c r="A38" s="81">
        <f>Input!C290</f>
        <v>0</v>
      </c>
      <c r="B38" s="82">
        <f>Input!A296</f>
        <v>0</v>
      </c>
      <c r="C38" s="22"/>
      <c r="D38" s="2">
        <v>25</v>
      </c>
      <c r="E38" s="81"/>
      <c r="F38" s="81"/>
      <c r="G38" s="22"/>
    </row>
    <row r="39" spans="1:6" ht="12.75">
      <c r="A39" s="6"/>
      <c r="F39" s="6"/>
    </row>
  </sheetData>
  <sheetProtection/>
  <mergeCells count="4">
    <mergeCell ref="A11:G11"/>
    <mergeCell ref="A1:G10"/>
    <mergeCell ref="A12:C12"/>
    <mergeCell ref="E12:G12"/>
  </mergeCells>
  <printOptions horizontalCentered="1"/>
  <pageMargins left="0.75" right="0.75" top="1" bottom="1" header="0.5" footer="0.5"/>
  <pageSetup fitToHeight="1" fitToWidth="1" horizontalDpi="600" verticalDpi="600" orientation="portrait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I59"/>
  <sheetViews>
    <sheetView zoomScalePageLayoutView="0" workbookViewId="0" topLeftCell="A1">
      <selection activeCell="E52" sqref="E52"/>
    </sheetView>
  </sheetViews>
  <sheetFormatPr defaultColWidth="8.8515625" defaultRowHeight="12.75"/>
  <cols>
    <col min="1" max="9" width="10.421875" style="0" customWidth="1"/>
  </cols>
  <sheetData>
    <row r="1" spans="1:9" ht="18">
      <c r="A1" s="100" t="s">
        <v>43</v>
      </c>
      <c r="B1" s="100"/>
      <c r="C1" s="100"/>
      <c r="D1" s="100"/>
      <c r="E1" s="100"/>
      <c r="F1" s="100"/>
      <c r="G1" s="100"/>
      <c r="H1" s="100"/>
      <c r="I1" s="100"/>
    </row>
    <row r="2" spans="8:9" ht="12.75">
      <c r="H2" s="101"/>
      <c r="I2" s="101"/>
    </row>
    <row r="4" spans="1:5" ht="15.75">
      <c r="A4" s="44" t="s">
        <v>17</v>
      </c>
      <c r="B4" s="45"/>
      <c r="C4" s="45"/>
      <c r="D4" s="45"/>
      <c r="E4" s="45"/>
    </row>
    <row r="6" spans="2:3" ht="12.75">
      <c r="B6" s="46" t="s">
        <v>44</v>
      </c>
      <c r="C6" s="9"/>
    </row>
    <row r="8" spans="1:5" ht="12.75">
      <c r="A8" s="47" t="s">
        <v>18</v>
      </c>
      <c r="B8" s="47" t="s">
        <v>19</v>
      </c>
      <c r="C8" s="47" t="s">
        <v>20</v>
      </c>
      <c r="D8" s="47" t="s">
        <v>45</v>
      </c>
      <c r="E8" s="47" t="s">
        <v>46</v>
      </c>
    </row>
    <row r="10" spans="1:5" ht="12.75">
      <c r="A10" s="48"/>
      <c r="B10" s="34"/>
      <c r="C10" s="48"/>
      <c r="D10" s="48"/>
      <c r="E10" s="48"/>
    </row>
    <row r="11" spans="1:5" ht="12.75">
      <c r="A11" s="49"/>
      <c r="B11" s="5"/>
      <c r="C11" s="49"/>
      <c r="D11" s="49"/>
      <c r="E11" s="49"/>
    </row>
    <row r="12" spans="1:5" ht="12.75">
      <c r="A12" s="50"/>
      <c r="B12" s="8"/>
      <c r="C12" s="50"/>
      <c r="D12" s="50"/>
      <c r="E12" s="50"/>
    </row>
    <row r="14" ht="12.75">
      <c r="A14" s="51"/>
    </row>
    <row r="15" spans="1:5" ht="12.75">
      <c r="A15" s="51" t="s">
        <v>47</v>
      </c>
      <c r="B15" s="9"/>
      <c r="C15" s="9"/>
      <c r="D15" s="9"/>
      <c r="E15" s="9"/>
    </row>
    <row r="16" spans="1:5" ht="13.5" thickBot="1">
      <c r="A16" s="52"/>
      <c r="B16" s="52"/>
      <c r="C16" s="52"/>
      <c r="D16" s="52"/>
      <c r="E16" s="52"/>
    </row>
    <row r="18" spans="1:5" ht="15.75">
      <c r="A18" s="44" t="s">
        <v>17</v>
      </c>
      <c r="B18" s="45"/>
      <c r="C18" s="45"/>
      <c r="D18" s="45"/>
      <c r="E18" s="45"/>
    </row>
    <row r="20" spans="2:3" ht="12.75">
      <c r="B20" s="46" t="s">
        <v>44</v>
      </c>
      <c r="C20" s="9"/>
    </row>
    <row r="22" spans="1:9" ht="15.75">
      <c r="A22" s="47" t="s">
        <v>18</v>
      </c>
      <c r="B22" s="47" t="s">
        <v>19</v>
      </c>
      <c r="C22" s="47" t="s">
        <v>20</v>
      </c>
      <c r="D22" s="47" t="s">
        <v>45</v>
      </c>
      <c r="E22" s="47" t="s">
        <v>46</v>
      </c>
      <c r="G22" s="99" t="s">
        <v>48</v>
      </c>
      <c r="H22" s="102"/>
      <c r="I22" s="102"/>
    </row>
    <row r="23" ht="12.75">
      <c r="H23" t="s">
        <v>13</v>
      </c>
    </row>
    <row r="24" spans="1:5" ht="12.75">
      <c r="A24" s="48"/>
      <c r="B24" s="48"/>
      <c r="C24" s="48"/>
      <c r="D24" s="48"/>
      <c r="E24" s="48"/>
    </row>
    <row r="25" spans="1:5" ht="12.75">
      <c r="A25" s="49"/>
      <c r="B25" s="49"/>
      <c r="C25" s="49"/>
      <c r="D25" s="49"/>
      <c r="E25" s="49"/>
    </row>
    <row r="26" spans="1:5" ht="12.75">
      <c r="A26" s="50"/>
      <c r="B26" s="50"/>
      <c r="C26" s="50"/>
      <c r="D26" s="50"/>
      <c r="E26" s="50"/>
    </row>
    <row r="29" spans="1:5" ht="12.75">
      <c r="A29" s="51" t="s">
        <v>49</v>
      </c>
      <c r="B29" s="9"/>
      <c r="C29" s="9"/>
      <c r="D29" s="9"/>
      <c r="E29" s="9"/>
    </row>
    <row r="31" spans="1:9" ht="18">
      <c r="A31" s="100" t="s">
        <v>43</v>
      </c>
      <c r="B31" s="100"/>
      <c r="C31" s="100"/>
      <c r="D31" s="100"/>
      <c r="E31" s="100"/>
      <c r="F31" s="100"/>
      <c r="G31" s="100"/>
      <c r="H31" s="100"/>
      <c r="I31" s="100"/>
    </row>
    <row r="32" spans="8:9" ht="12.75">
      <c r="H32" s="101"/>
      <c r="I32" s="101"/>
    </row>
    <row r="34" spans="1:5" ht="15.75">
      <c r="A34" s="44" t="s">
        <v>17</v>
      </c>
      <c r="B34" s="45"/>
      <c r="C34" s="45"/>
      <c r="D34" s="45"/>
      <c r="E34" s="45"/>
    </row>
    <row r="36" spans="2:3" ht="12.75">
      <c r="B36" s="46" t="s">
        <v>44</v>
      </c>
      <c r="C36" s="9"/>
    </row>
    <row r="38" spans="1:5" ht="12.75">
      <c r="A38" s="47" t="s">
        <v>18</v>
      </c>
      <c r="B38" s="47" t="s">
        <v>19</v>
      </c>
      <c r="C38" s="47" t="s">
        <v>20</v>
      </c>
      <c r="D38" s="47" t="s">
        <v>45</v>
      </c>
      <c r="E38" s="47" t="s">
        <v>46</v>
      </c>
    </row>
    <row r="40" spans="1:5" ht="12.75">
      <c r="A40" s="48"/>
      <c r="B40" s="34"/>
      <c r="C40" s="48"/>
      <c r="D40" s="48"/>
      <c r="E40" s="48"/>
    </row>
    <row r="41" spans="1:5" ht="12.75">
      <c r="A41" s="49"/>
      <c r="B41" s="5"/>
      <c r="C41" s="49"/>
      <c r="D41" s="49"/>
      <c r="E41" s="49"/>
    </row>
    <row r="42" spans="1:5" ht="12.75">
      <c r="A42" s="50"/>
      <c r="B42" s="8"/>
      <c r="C42" s="50"/>
      <c r="D42" s="50"/>
      <c r="E42" s="50"/>
    </row>
    <row r="44" ht="12.75">
      <c r="A44" s="51"/>
    </row>
    <row r="45" spans="1:5" ht="12.75">
      <c r="A45" s="51" t="s">
        <v>47</v>
      </c>
      <c r="B45" s="9"/>
      <c r="C45" s="9"/>
      <c r="D45" s="9"/>
      <c r="E45" s="9"/>
    </row>
    <row r="46" spans="1:5" ht="13.5" thickBot="1">
      <c r="A46" s="52"/>
      <c r="B46" s="52"/>
      <c r="C46" s="52"/>
      <c r="D46" s="52"/>
      <c r="E46" s="52"/>
    </row>
    <row r="48" spans="1:5" ht="15.75">
      <c r="A48" s="44" t="s">
        <v>17</v>
      </c>
      <c r="B48" s="45"/>
      <c r="C48" s="45"/>
      <c r="D48" s="45"/>
      <c r="E48" s="45"/>
    </row>
    <row r="50" spans="2:3" ht="12.75">
      <c r="B50" s="46" t="s">
        <v>44</v>
      </c>
      <c r="C50" s="9"/>
    </row>
    <row r="52" spans="1:9" ht="15.75">
      <c r="A52" s="47" t="s">
        <v>18</v>
      </c>
      <c r="B52" s="47" t="s">
        <v>19</v>
      </c>
      <c r="C52" s="47" t="s">
        <v>20</v>
      </c>
      <c r="D52" s="47" t="s">
        <v>45</v>
      </c>
      <c r="E52" s="47" t="s">
        <v>46</v>
      </c>
      <c r="G52" s="99" t="s">
        <v>48</v>
      </c>
      <c r="H52" s="99"/>
      <c r="I52" s="99"/>
    </row>
    <row r="53" ht="12.75">
      <c r="H53" s="65" t="s">
        <v>14</v>
      </c>
    </row>
    <row r="54" spans="1:5" ht="12.75">
      <c r="A54" s="48"/>
      <c r="B54" s="48"/>
      <c r="C54" s="48"/>
      <c r="D54" s="48"/>
      <c r="E54" s="48"/>
    </row>
    <row r="55" spans="1:5" ht="12.75">
      <c r="A55" s="49"/>
      <c r="B55" s="49"/>
      <c r="C55" s="49"/>
      <c r="D55" s="49"/>
      <c r="E55" s="49"/>
    </row>
    <row r="56" spans="1:5" ht="12.75">
      <c r="A56" s="50"/>
      <c r="B56" s="50"/>
      <c r="C56" s="50"/>
      <c r="D56" s="50"/>
      <c r="E56" s="50"/>
    </row>
    <row r="59" spans="1:5" ht="12.75">
      <c r="A59" s="51" t="s">
        <v>49</v>
      </c>
      <c r="B59" s="9"/>
      <c r="C59" s="9"/>
      <c r="D59" s="9"/>
      <c r="E59" s="9"/>
    </row>
  </sheetData>
  <sheetProtection/>
  <mergeCells count="6">
    <mergeCell ref="G52:I52"/>
    <mergeCell ref="A1:I1"/>
    <mergeCell ref="A31:I31"/>
    <mergeCell ref="H32:I32"/>
    <mergeCell ref="H2:I2"/>
    <mergeCell ref="G22:I22"/>
  </mergeCells>
  <printOptions horizontalCentered="1" verticalCentered="1"/>
  <pageMargins left="0.75" right="0.75" top="1" bottom="1" header="0.5" footer="0.5"/>
  <pageSetup orientation="landscape" r:id="rId2"/>
  <rowBreaks count="1" manualBreakCount="1">
    <brk id="30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W300"/>
  <sheetViews>
    <sheetView tabSelected="1" zoomScalePageLayoutView="0" workbookViewId="0" topLeftCell="A1">
      <selection activeCell="N55" sqref="N55"/>
    </sheetView>
  </sheetViews>
  <sheetFormatPr defaultColWidth="8.8515625" defaultRowHeight="12.75"/>
  <cols>
    <col min="1" max="1" width="3.00390625" style="61" bestFit="1" customWidth="1"/>
    <col min="2" max="2" width="19.00390625" style="0" bestFit="1" customWidth="1"/>
    <col min="3" max="3" width="30.00390625" style="0" customWidth="1"/>
    <col min="4" max="10" width="7.421875" style="0" customWidth="1"/>
    <col min="11" max="11" width="8.8515625" style="0" customWidth="1"/>
    <col min="12" max="12" width="1.7109375" style="0" customWidth="1"/>
    <col min="13" max="13" width="3.00390625" style="0" bestFit="1" customWidth="1"/>
    <col min="14" max="14" width="23.7109375" style="0" bestFit="1" customWidth="1"/>
    <col min="15" max="15" width="30.00390625" style="0" customWidth="1"/>
  </cols>
  <sheetData>
    <row r="1" spans="1:23" ht="12.75">
      <c r="A1" s="58"/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  <c r="G1" s="3" t="s">
        <v>21</v>
      </c>
      <c r="H1" s="3" t="s">
        <v>22</v>
      </c>
      <c r="I1" s="3" t="s">
        <v>23</v>
      </c>
      <c r="J1" s="3" t="s">
        <v>24</v>
      </c>
      <c r="K1" s="4"/>
      <c r="L1" s="1"/>
      <c r="M1" s="58"/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3" t="s">
        <v>22</v>
      </c>
      <c r="U1" s="3" t="s">
        <v>23</v>
      </c>
      <c r="V1" s="3" t="s">
        <v>24</v>
      </c>
      <c r="W1" s="4"/>
    </row>
    <row r="2" spans="1:23" ht="12.75">
      <c r="A2" s="59"/>
      <c r="B2" s="6" t="s">
        <v>110</v>
      </c>
      <c r="C2" s="6" t="s">
        <v>65</v>
      </c>
      <c r="D2" s="6">
        <v>238</v>
      </c>
      <c r="E2" s="6"/>
      <c r="F2" s="32">
        <v>146</v>
      </c>
      <c r="G2" s="35"/>
      <c r="H2" s="35"/>
      <c r="I2" s="35"/>
      <c r="J2" s="35"/>
      <c r="K2" s="7"/>
      <c r="L2" s="1"/>
      <c r="M2" s="59"/>
      <c r="N2" s="6" t="s">
        <v>155</v>
      </c>
      <c r="O2" s="6" t="s">
        <v>65</v>
      </c>
      <c r="P2" s="6">
        <v>180</v>
      </c>
      <c r="Q2" s="6">
        <v>157</v>
      </c>
      <c r="R2" s="32">
        <v>209</v>
      </c>
      <c r="S2" s="35"/>
      <c r="T2" s="35"/>
      <c r="U2" s="35"/>
      <c r="V2" s="35"/>
      <c r="W2" s="7"/>
    </row>
    <row r="3" spans="1:23" ht="12.75">
      <c r="A3" s="59" t="s">
        <v>8</v>
      </c>
      <c r="B3" s="6" t="s">
        <v>111</v>
      </c>
      <c r="C3" s="6" t="str">
        <f>C2</f>
        <v>St. Clair Shores Lakeview</v>
      </c>
      <c r="D3" s="6">
        <v>256</v>
      </c>
      <c r="E3" s="6">
        <v>279</v>
      </c>
      <c r="F3" s="6">
        <v>256</v>
      </c>
      <c r="G3" s="35"/>
      <c r="H3" s="35"/>
      <c r="I3" s="35"/>
      <c r="J3" s="35"/>
      <c r="K3" s="7"/>
      <c r="L3" s="1"/>
      <c r="M3" s="59" t="s">
        <v>8</v>
      </c>
      <c r="N3" s="6" t="s">
        <v>156</v>
      </c>
      <c r="O3" s="6" t="str">
        <f>O2</f>
        <v>St. Clair Shores Lakeview</v>
      </c>
      <c r="P3" s="6"/>
      <c r="Q3" s="6"/>
      <c r="R3" s="6"/>
      <c r="S3" s="35"/>
      <c r="T3" s="35"/>
      <c r="U3" s="35"/>
      <c r="V3" s="35"/>
      <c r="W3" s="7"/>
    </row>
    <row r="4" spans="1:23" ht="12.75">
      <c r="A4" s="59" t="s">
        <v>9</v>
      </c>
      <c r="B4" s="32" t="s">
        <v>112</v>
      </c>
      <c r="C4" s="6" t="str">
        <f aca="true" t="shared" si="0" ref="C4:C12">C3</f>
        <v>St. Clair Shores Lakeview</v>
      </c>
      <c r="D4" s="6">
        <v>201</v>
      </c>
      <c r="E4" s="6">
        <v>171</v>
      </c>
      <c r="F4" s="6">
        <v>195</v>
      </c>
      <c r="G4" s="35"/>
      <c r="H4" s="35"/>
      <c r="I4" s="35"/>
      <c r="J4" s="35"/>
      <c r="K4" s="7"/>
      <c r="L4" s="1"/>
      <c r="M4" s="59" t="s">
        <v>9</v>
      </c>
      <c r="N4" s="32" t="s">
        <v>157</v>
      </c>
      <c r="O4" s="6" t="str">
        <f aca="true" t="shared" si="1" ref="O4:O12">O3</f>
        <v>St. Clair Shores Lakeview</v>
      </c>
      <c r="P4" s="6">
        <v>132</v>
      </c>
      <c r="Q4" s="6">
        <v>133</v>
      </c>
      <c r="R4" s="6">
        <v>211</v>
      </c>
      <c r="S4" s="35"/>
      <c r="T4" s="35"/>
      <c r="U4" s="35"/>
      <c r="V4" s="35"/>
      <c r="W4" s="7"/>
    </row>
    <row r="5" spans="1:23" ht="12.75">
      <c r="A5" s="59" t="s">
        <v>10</v>
      </c>
      <c r="B5" s="32" t="s">
        <v>113</v>
      </c>
      <c r="C5" s="6" t="str">
        <f t="shared" si="0"/>
        <v>St. Clair Shores Lakeview</v>
      </c>
      <c r="D5" s="32"/>
      <c r="E5" s="32"/>
      <c r="F5" s="32">
        <v>149</v>
      </c>
      <c r="G5" s="35"/>
      <c r="H5" s="35"/>
      <c r="I5" s="35"/>
      <c r="J5" s="35"/>
      <c r="K5" s="7"/>
      <c r="L5" s="1"/>
      <c r="M5" s="59" t="s">
        <v>10</v>
      </c>
      <c r="N5" s="32" t="s">
        <v>158</v>
      </c>
      <c r="O5" s="6" t="str">
        <f t="shared" si="1"/>
        <v>St. Clair Shores Lakeview</v>
      </c>
      <c r="P5" s="32"/>
      <c r="Q5" s="32"/>
      <c r="R5" s="32"/>
      <c r="S5" s="35"/>
      <c r="T5" s="35"/>
      <c r="U5" s="35"/>
      <c r="V5" s="35"/>
      <c r="W5" s="7"/>
    </row>
    <row r="6" spans="1:23" ht="12.75">
      <c r="A6" s="59" t="s">
        <v>11</v>
      </c>
      <c r="B6" s="32" t="s">
        <v>114</v>
      </c>
      <c r="C6" s="6" t="str">
        <f t="shared" si="0"/>
        <v>St. Clair Shores Lakeview</v>
      </c>
      <c r="D6" s="32">
        <v>193</v>
      </c>
      <c r="E6" s="32">
        <v>165</v>
      </c>
      <c r="F6" s="32"/>
      <c r="G6" s="35"/>
      <c r="H6" s="35"/>
      <c r="I6" s="35"/>
      <c r="J6" s="35"/>
      <c r="K6" s="7"/>
      <c r="L6" s="1"/>
      <c r="M6" s="59" t="s">
        <v>11</v>
      </c>
      <c r="N6" s="32" t="s">
        <v>159</v>
      </c>
      <c r="O6" s="6" t="str">
        <f t="shared" si="1"/>
        <v>St. Clair Shores Lakeview</v>
      </c>
      <c r="P6" s="32">
        <v>176</v>
      </c>
      <c r="Q6" s="32">
        <v>139</v>
      </c>
      <c r="R6" s="32">
        <v>225</v>
      </c>
      <c r="S6" s="35"/>
      <c r="T6" s="35"/>
      <c r="U6" s="35"/>
      <c r="V6" s="35"/>
      <c r="W6" s="7"/>
    </row>
    <row r="7" spans="1:23" ht="12.75">
      <c r="A7" s="59"/>
      <c r="B7" s="32" t="s">
        <v>115</v>
      </c>
      <c r="C7" s="6" t="str">
        <f t="shared" si="0"/>
        <v>St. Clair Shores Lakeview</v>
      </c>
      <c r="D7" s="32">
        <v>181</v>
      </c>
      <c r="E7" s="32">
        <v>191</v>
      </c>
      <c r="F7" s="32">
        <v>149</v>
      </c>
      <c r="G7" s="35"/>
      <c r="H7" s="35"/>
      <c r="I7" s="35"/>
      <c r="J7" s="35"/>
      <c r="K7" s="7"/>
      <c r="L7" s="1"/>
      <c r="M7" s="59"/>
      <c r="N7" s="32" t="s">
        <v>160</v>
      </c>
      <c r="O7" s="6" t="str">
        <f t="shared" si="1"/>
        <v>St. Clair Shores Lakeview</v>
      </c>
      <c r="P7" s="32">
        <v>219</v>
      </c>
      <c r="Q7" s="32">
        <v>171</v>
      </c>
      <c r="R7" s="32">
        <v>184</v>
      </c>
      <c r="S7" s="35"/>
      <c r="T7" s="35"/>
      <c r="U7" s="35"/>
      <c r="V7" s="35"/>
      <c r="W7" s="7"/>
    </row>
    <row r="8" spans="1:23" ht="12.75">
      <c r="A8" s="59">
        <v>3</v>
      </c>
      <c r="B8" s="32"/>
      <c r="C8" s="6" t="str">
        <f t="shared" si="0"/>
        <v>St. Clair Shores Lakeview</v>
      </c>
      <c r="D8" s="32"/>
      <c r="E8" s="32"/>
      <c r="F8" s="32"/>
      <c r="G8" s="35"/>
      <c r="H8" s="35"/>
      <c r="I8" s="35"/>
      <c r="J8" s="35"/>
      <c r="K8" s="7"/>
      <c r="L8" s="1"/>
      <c r="M8" s="59">
        <v>33</v>
      </c>
      <c r="N8" s="32" t="s">
        <v>161</v>
      </c>
      <c r="O8" s="6" t="str">
        <f t="shared" si="1"/>
        <v>St. Clair Shores Lakeview</v>
      </c>
      <c r="P8" s="32">
        <v>166</v>
      </c>
      <c r="Q8" s="32">
        <v>148</v>
      </c>
      <c r="R8" s="32">
        <v>148</v>
      </c>
      <c r="S8" s="35"/>
      <c r="T8" s="35"/>
      <c r="U8" s="35"/>
      <c r="V8" s="35"/>
      <c r="W8" s="7"/>
    </row>
    <row r="9" spans="1:23" ht="12.75">
      <c r="A9" s="59"/>
      <c r="B9" s="32"/>
      <c r="C9" s="6" t="str">
        <f t="shared" si="0"/>
        <v>St. Clair Shores Lakeview</v>
      </c>
      <c r="D9" s="32"/>
      <c r="E9" s="32"/>
      <c r="F9" s="32"/>
      <c r="G9" s="35"/>
      <c r="H9" s="35"/>
      <c r="I9" s="35"/>
      <c r="J9" s="35"/>
      <c r="K9" s="7"/>
      <c r="L9" s="1"/>
      <c r="M9" s="59"/>
      <c r="N9" s="32"/>
      <c r="O9" s="6" t="str">
        <f t="shared" si="1"/>
        <v>St. Clair Shores Lakeview</v>
      </c>
      <c r="P9" s="32"/>
      <c r="Q9" s="32"/>
      <c r="R9" s="32"/>
      <c r="S9" s="35"/>
      <c r="T9" s="35"/>
      <c r="U9" s="35"/>
      <c r="V9" s="35"/>
      <c r="W9" s="7"/>
    </row>
    <row r="10" spans="1:23" ht="12.75">
      <c r="A10" s="59"/>
      <c r="B10" s="32"/>
      <c r="C10" s="6" t="str">
        <f t="shared" si="0"/>
        <v>St. Clair Shores Lakeview</v>
      </c>
      <c r="D10" s="6"/>
      <c r="E10" s="6"/>
      <c r="F10" s="6"/>
      <c r="G10" s="35"/>
      <c r="H10" s="35"/>
      <c r="I10" s="35"/>
      <c r="J10" s="35"/>
      <c r="K10" s="7"/>
      <c r="L10" s="1"/>
      <c r="M10" s="59"/>
      <c r="N10" s="32"/>
      <c r="O10" s="6" t="str">
        <f t="shared" si="1"/>
        <v>St. Clair Shores Lakeview</v>
      </c>
      <c r="P10" s="6"/>
      <c r="Q10" s="6"/>
      <c r="R10" s="6"/>
      <c r="S10" s="35"/>
      <c r="T10" s="35"/>
      <c r="U10" s="35"/>
      <c r="V10" s="35"/>
      <c r="W10" s="7"/>
    </row>
    <row r="11" spans="1:23" ht="12.75">
      <c r="A11" s="59"/>
      <c r="B11" s="32" t="s">
        <v>60</v>
      </c>
      <c r="C11" s="6" t="str">
        <f t="shared" si="0"/>
        <v>St. Clair Shores Lakeview</v>
      </c>
      <c r="D11" s="6"/>
      <c r="E11" s="32">
        <v>137</v>
      </c>
      <c r="F11" s="32"/>
      <c r="G11" s="35"/>
      <c r="H11" s="35"/>
      <c r="I11" s="35"/>
      <c r="J11" s="35"/>
      <c r="K11" s="7"/>
      <c r="L11" s="1"/>
      <c r="M11" s="59"/>
      <c r="N11" s="32" t="s">
        <v>60</v>
      </c>
      <c r="O11" s="6" t="str">
        <f t="shared" si="1"/>
        <v>St. Clair Shores Lakeview</v>
      </c>
      <c r="P11" s="6"/>
      <c r="Q11" s="32"/>
      <c r="R11" s="32"/>
      <c r="S11" s="35"/>
      <c r="T11" s="35"/>
      <c r="U11" s="35"/>
      <c r="V11" s="35"/>
      <c r="W11" s="7"/>
    </row>
    <row r="12" spans="1:23" ht="12.75">
      <c r="A12" s="60"/>
      <c r="B12" s="9" t="s">
        <v>25</v>
      </c>
      <c r="C12" s="9" t="str">
        <f t="shared" si="0"/>
        <v>St. Clair Shores Lakeview</v>
      </c>
      <c r="D12" s="9">
        <f>SUM(D2:D11)</f>
        <v>1069</v>
      </c>
      <c r="E12" s="9">
        <f>SUM(E2:E11)</f>
        <v>943</v>
      </c>
      <c r="F12" s="9">
        <f>SUM(F2:F11)</f>
        <v>895</v>
      </c>
      <c r="G12" s="9">
        <v>213</v>
      </c>
      <c r="H12" s="9">
        <v>178</v>
      </c>
      <c r="I12" s="9">
        <v>180</v>
      </c>
      <c r="J12" s="9">
        <v>213</v>
      </c>
      <c r="K12" s="10">
        <f>SUM(D12:J12)</f>
        <v>3691</v>
      </c>
      <c r="L12" s="1"/>
      <c r="M12" s="8"/>
      <c r="N12" s="9" t="s">
        <v>25</v>
      </c>
      <c r="O12" s="9" t="str">
        <f t="shared" si="1"/>
        <v>St. Clair Shores Lakeview</v>
      </c>
      <c r="P12" s="9">
        <f>SUM(P2:P11)</f>
        <v>873</v>
      </c>
      <c r="Q12" s="9">
        <f>SUM(Q2:Q11)</f>
        <v>748</v>
      </c>
      <c r="R12" s="9">
        <f>SUM(R2:R11)</f>
        <v>977</v>
      </c>
      <c r="S12" s="9">
        <v>147</v>
      </c>
      <c r="T12" s="9">
        <v>132</v>
      </c>
      <c r="U12" s="9">
        <v>153</v>
      </c>
      <c r="V12" s="9">
        <v>167</v>
      </c>
      <c r="W12" s="10">
        <f>SUM(P12:V12)</f>
        <v>3197</v>
      </c>
    </row>
    <row r="13" spans="1:23" ht="12.75">
      <c r="A13" s="58"/>
      <c r="B13" s="3" t="s">
        <v>16</v>
      </c>
      <c r="C13" s="3" t="s">
        <v>17</v>
      </c>
      <c r="D13" s="3" t="s">
        <v>18</v>
      </c>
      <c r="E13" s="3" t="s">
        <v>19</v>
      </c>
      <c r="F13" s="3" t="s">
        <v>20</v>
      </c>
      <c r="G13" s="3" t="s">
        <v>21</v>
      </c>
      <c r="H13" s="3" t="s">
        <v>22</v>
      </c>
      <c r="I13" s="3" t="s">
        <v>23</v>
      </c>
      <c r="J13" s="3" t="s">
        <v>24</v>
      </c>
      <c r="K13" s="4"/>
      <c r="L13" s="1"/>
      <c r="M13" s="58"/>
      <c r="N13" s="3" t="s">
        <v>16</v>
      </c>
      <c r="O13" s="3" t="s">
        <v>17</v>
      </c>
      <c r="P13" s="3" t="s">
        <v>18</v>
      </c>
      <c r="Q13" s="3" t="s">
        <v>19</v>
      </c>
      <c r="R13" s="3" t="s">
        <v>20</v>
      </c>
      <c r="S13" s="3" t="s">
        <v>21</v>
      </c>
      <c r="T13" s="3" t="s">
        <v>22</v>
      </c>
      <c r="U13" s="3" t="s">
        <v>23</v>
      </c>
      <c r="V13" s="3" t="s">
        <v>24</v>
      </c>
      <c r="W13" s="4"/>
    </row>
    <row r="14" spans="1:23" ht="12.75">
      <c r="A14" s="59"/>
      <c r="B14" s="32" t="s">
        <v>116</v>
      </c>
      <c r="C14" s="6" t="s">
        <v>241</v>
      </c>
      <c r="D14" s="6">
        <v>160</v>
      </c>
      <c r="E14" s="6"/>
      <c r="F14" s="32">
        <v>197</v>
      </c>
      <c r="G14" s="35"/>
      <c r="H14" s="35"/>
      <c r="I14" s="35"/>
      <c r="J14" s="35"/>
      <c r="K14" s="7"/>
      <c r="L14" s="1"/>
      <c r="M14" s="59"/>
      <c r="N14" s="32" t="s">
        <v>162</v>
      </c>
      <c r="O14" s="6" t="s">
        <v>241</v>
      </c>
      <c r="P14" s="6"/>
      <c r="Q14" s="6"/>
      <c r="R14" s="32">
        <v>108</v>
      </c>
      <c r="S14" s="35"/>
      <c r="T14" s="35"/>
      <c r="U14" s="35"/>
      <c r="V14" s="35"/>
      <c r="W14" s="7"/>
    </row>
    <row r="15" spans="1:23" ht="12.75">
      <c r="A15" s="59" t="s">
        <v>8</v>
      </c>
      <c r="B15" s="32" t="s">
        <v>117</v>
      </c>
      <c r="C15" s="6" t="str">
        <f>C14</f>
        <v>Utica Eisenhower</v>
      </c>
      <c r="D15" s="6">
        <v>200</v>
      </c>
      <c r="E15" s="6">
        <v>183</v>
      </c>
      <c r="F15" s="6">
        <v>202</v>
      </c>
      <c r="G15" s="35"/>
      <c r="H15" s="35"/>
      <c r="I15" s="35"/>
      <c r="J15" s="35"/>
      <c r="K15" s="7"/>
      <c r="L15" s="1"/>
      <c r="M15" s="59" t="s">
        <v>8</v>
      </c>
      <c r="N15" s="32" t="s">
        <v>163</v>
      </c>
      <c r="O15" s="6" t="str">
        <f>O14</f>
        <v>Utica Eisenhower</v>
      </c>
      <c r="P15" s="6">
        <v>195</v>
      </c>
      <c r="Q15" s="6"/>
      <c r="R15" s="6"/>
      <c r="S15" s="35"/>
      <c r="T15" s="35"/>
      <c r="U15" s="35"/>
      <c r="V15" s="35"/>
      <c r="W15" s="7"/>
    </row>
    <row r="16" spans="1:23" ht="12.75">
      <c r="A16" s="59" t="s">
        <v>9</v>
      </c>
      <c r="B16" s="32" t="s">
        <v>118</v>
      </c>
      <c r="C16" s="6" t="str">
        <f aca="true" t="shared" si="2" ref="C16:C24">C15</f>
        <v>Utica Eisenhower</v>
      </c>
      <c r="D16" s="6">
        <v>218</v>
      </c>
      <c r="E16" s="6">
        <v>214</v>
      </c>
      <c r="F16" s="6">
        <v>192</v>
      </c>
      <c r="G16" s="35"/>
      <c r="H16" s="35"/>
      <c r="I16" s="35"/>
      <c r="J16" s="35"/>
      <c r="K16" s="7"/>
      <c r="L16" s="1"/>
      <c r="M16" s="59" t="s">
        <v>9</v>
      </c>
      <c r="N16" s="32" t="s">
        <v>164</v>
      </c>
      <c r="O16" s="6" t="str">
        <f aca="true" t="shared" si="3" ref="O16:O24">O15</f>
        <v>Utica Eisenhower</v>
      </c>
      <c r="P16" s="6">
        <v>166</v>
      </c>
      <c r="Q16" s="6">
        <v>159</v>
      </c>
      <c r="R16" s="6">
        <v>241</v>
      </c>
      <c r="S16" s="35"/>
      <c r="T16" s="35"/>
      <c r="U16" s="35"/>
      <c r="V16" s="35"/>
      <c r="W16" s="7"/>
    </row>
    <row r="17" spans="1:23" ht="12.75">
      <c r="A17" s="59" t="s">
        <v>10</v>
      </c>
      <c r="B17" s="32" t="s">
        <v>119</v>
      </c>
      <c r="C17" s="6" t="str">
        <f t="shared" si="2"/>
        <v>Utica Eisenhower</v>
      </c>
      <c r="D17" s="32">
        <v>190</v>
      </c>
      <c r="E17" s="32">
        <v>209</v>
      </c>
      <c r="F17" s="32">
        <v>224</v>
      </c>
      <c r="G17" s="35"/>
      <c r="H17" s="35"/>
      <c r="I17" s="35"/>
      <c r="J17" s="35"/>
      <c r="K17" s="7"/>
      <c r="L17" s="1"/>
      <c r="M17" s="59" t="s">
        <v>10</v>
      </c>
      <c r="N17" s="32" t="s">
        <v>165</v>
      </c>
      <c r="O17" s="6" t="str">
        <f t="shared" si="3"/>
        <v>Utica Eisenhower</v>
      </c>
      <c r="P17" s="32">
        <v>217</v>
      </c>
      <c r="Q17" s="32">
        <v>185</v>
      </c>
      <c r="R17" s="32">
        <v>222</v>
      </c>
      <c r="S17" s="35"/>
      <c r="T17" s="35"/>
      <c r="U17" s="35"/>
      <c r="V17" s="35"/>
      <c r="W17" s="7"/>
    </row>
    <row r="18" spans="1:23" ht="12.75">
      <c r="A18" s="59" t="s">
        <v>11</v>
      </c>
      <c r="B18" s="32" t="s">
        <v>120</v>
      </c>
      <c r="C18" s="6" t="str">
        <f t="shared" si="2"/>
        <v>Utica Eisenhower</v>
      </c>
      <c r="D18" s="32">
        <v>225</v>
      </c>
      <c r="E18" s="32">
        <v>253</v>
      </c>
      <c r="F18" s="32">
        <v>213</v>
      </c>
      <c r="G18" s="35"/>
      <c r="H18" s="35"/>
      <c r="I18" s="35"/>
      <c r="J18" s="35"/>
      <c r="K18" s="7"/>
      <c r="L18" s="1"/>
      <c r="M18" s="59" t="s">
        <v>11</v>
      </c>
      <c r="N18" s="104" t="s">
        <v>400</v>
      </c>
      <c r="O18" s="6" t="str">
        <f t="shared" si="3"/>
        <v>Utica Eisenhower</v>
      </c>
      <c r="P18" s="32">
        <v>168</v>
      </c>
      <c r="Q18" s="32">
        <v>178</v>
      </c>
      <c r="R18" s="32">
        <v>201</v>
      </c>
      <c r="S18" s="35"/>
      <c r="T18" s="35"/>
      <c r="U18" s="35"/>
      <c r="V18" s="35"/>
      <c r="W18" s="7"/>
    </row>
    <row r="19" spans="1:23" ht="12.75">
      <c r="A19" s="59"/>
      <c r="B19" s="32" t="s">
        <v>121</v>
      </c>
      <c r="C19" s="6" t="str">
        <f t="shared" si="2"/>
        <v>Utica Eisenhower</v>
      </c>
      <c r="D19" s="32"/>
      <c r="E19" s="32"/>
      <c r="F19" s="32"/>
      <c r="G19" s="35"/>
      <c r="H19" s="35"/>
      <c r="I19" s="35"/>
      <c r="J19" s="35"/>
      <c r="K19" s="7"/>
      <c r="L19" s="1"/>
      <c r="M19" s="59"/>
      <c r="N19" s="32" t="s">
        <v>166</v>
      </c>
      <c r="O19" s="6" t="str">
        <f t="shared" si="3"/>
        <v>Utica Eisenhower</v>
      </c>
      <c r="P19" s="32">
        <v>179</v>
      </c>
      <c r="Q19" s="32">
        <v>192</v>
      </c>
      <c r="R19" s="32">
        <v>180</v>
      </c>
      <c r="S19" s="35"/>
      <c r="T19" s="35"/>
      <c r="U19" s="35"/>
      <c r="V19" s="35"/>
      <c r="W19" s="7"/>
    </row>
    <row r="20" spans="1:23" ht="12.75">
      <c r="A20" s="59">
        <v>4</v>
      </c>
      <c r="B20" s="32"/>
      <c r="C20" s="6" t="str">
        <f t="shared" si="2"/>
        <v>Utica Eisenhower</v>
      </c>
      <c r="D20" s="32"/>
      <c r="E20" s="32"/>
      <c r="F20" s="32"/>
      <c r="G20" s="35"/>
      <c r="H20" s="35"/>
      <c r="I20" s="35"/>
      <c r="J20" s="35"/>
      <c r="K20" s="7"/>
      <c r="L20" s="1"/>
      <c r="M20" s="59">
        <v>34</v>
      </c>
      <c r="N20" s="32" t="s">
        <v>167</v>
      </c>
      <c r="O20" s="6" t="str">
        <f t="shared" si="3"/>
        <v>Utica Eisenhower</v>
      </c>
      <c r="P20" s="32"/>
      <c r="Q20" s="32"/>
      <c r="R20" s="32"/>
      <c r="S20" s="35"/>
      <c r="T20" s="35"/>
      <c r="U20" s="35"/>
      <c r="V20" s="35"/>
      <c r="W20" s="7"/>
    </row>
    <row r="21" spans="1:23" ht="12.75">
      <c r="A21" s="59"/>
      <c r="B21" s="32"/>
      <c r="C21" s="6" t="str">
        <f t="shared" si="2"/>
        <v>Utica Eisenhower</v>
      </c>
      <c r="D21" s="32"/>
      <c r="E21" s="32"/>
      <c r="F21" s="32"/>
      <c r="G21" s="35"/>
      <c r="H21" s="35"/>
      <c r="I21" s="35"/>
      <c r="J21" s="35"/>
      <c r="K21" s="7"/>
      <c r="L21" s="1"/>
      <c r="M21" s="59"/>
      <c r="N21" s="32"/>
      <c r="O21" s="6" t="str">
        <f t="shared" si="3"/>
        <v>Utica Eisenhower</v>
      </c>
      <c r="P21" s="32"/>
      <c r="Q21" s="32"/>
      <c r="R21" s="32"/>
      <c r="S21" s="35"/>
      <c r="T21" s="35"/>
      <c r="U21" s="35"/>
      <c r="V21" s="35"/>
      <c r="W21" s="7"/>
    </row>
    <row r="22" spans="1:23" ht="12.75">
      <c r="A22" s="59"/>
      <c r="B22" s="32"/>
      <c r="C22" s="6" t="str">
        <f t="shared" si="2"/>
        <v>Utica Eisenhower</v>
      </c>
      <c r="D22" s="6"/>
      <c r="E22" s="6"/>
      <c r="F22" s="6"/>
      <c r="G22" s="35"/>
      <c r="H22" s="35"/>
      <c r="I22" s="35"/>
      <c r="J22" s="35"/>
      <c r="K22" s="7"/>
      <c r="L22" s="1"/>
      <c r="M22" s="59"/>
      <c r="N22" s="32"/>
      <c r="O22" s="6" t="str">
        <f t="shared" si="3"/>
        <v>Utica Eisenhower</v>
      </c>
      <c r="P22" s="6"/>
      <c r="Q22" s="6"/>
      <c r="R22" s="6"/>
      <c r="S22" s="35"/>
      <c r="T22" s="35"/>
      <c r="U22" s="35"/>
      <c r="V22" s="35"/>
      <c r="W22" s="7"/>
    </row>
    <row r="23" spans="1:23" ht="12.75">
      <c r="A23" s="59"/>
      <c r="B23" s="32" t="s">
        <v>60</v>
      </c>
      <c r="C23" s="6" t="str">
        <f t="shared" si="2"/>
        <v>Utica Eisenhower</v>
      </c>
      <c r="D23" s="6"/>
      <c r="E23" s="32">
        <v>134</v>
      </c>
      <c r="F23" s="32"/>
      <c r="G23" s="35"/>
      <c r="H23" s="35"/>
      <c r="I23" s="35"/>
      <c r="J23" s="35"/>
      <c r="K23" s="7"/>
      <c r="L23" s="1"/>
      <c r="M23" s="59"/>
      <c r="N23" s="32" t="s">
        <v>60</v>
      </c>
      <c r="O23" s="6" t="str">
        <f t="shared" si="3"/>
        <v>Utica Eisenhower</v>
      </c>
      <c r="P23" s="6"/>
      <c r="Q23" s="32">
        <v>126</v>
      </c>
      <c r="R23" s="32"/>
      <c r="S23" s="35"/>
      <c r="T23" s="35"/>
      <c r="U23" s="35"/>
      <c r="V23" s="35"/>
      <c r="W23" s="7"/>
    </row>
    <row r="24" spans="1:23" ht="12.75">
      <c r="A24" s="60"/>
      <c r="B24" s="9" t="s">
        <v>25</v>
      </c>
      <c r="C24" s="9" t="str">
        <f t="shared" si="2"/>
        <v>Utica Eisenhower</v>
      </c>
      <c r="D24" s="9">
        <f>SUM(D14:D23)</f>
        <v>993</v>
      </c>
      <c r="E24" s="9">
        <f>SUM(E14:E23)</f>
        <v>993</v>
      </c>
      <c r="F24" s="9">
        <f>SUM(F14:F23)</f>
        <v>1028</v>
      </c>
      <c r="G24" s="9">
        <v>190</v>
      </c>
      <c r="H24" s="9">
        <v>191</v>
      </c>
      <c r="I24" s="9">
        <v>209</v>
      </c>
      <c r="J24" s="9">
        <v>201</v>
      </c>
      <c r="K24" s="10">
        <f>SUM(D24:J24)</f>
        <v>3805</v>
      </c>
      <c r="L24" s="1"/>
      <c r="M24" s="8"/>
      <c r="N24" s="9" t="s">
        <v>25</v>
      </c>
      <c r="O24" s="9" t="str">
        <f t="shared" si="3"/>
        <v>Utica Eisenhower</v>
      </c>
      <c r="P24" s="9">
        <f>SUM(P14:P23)</f>
        <v>925</v>
      </c>
      <c r="Q24" s="9">
        <f>SUM(Q14:Q23)</f>
        <v>840</v>
      </c>
      <c r="R24" s="9">
        <f>SUM(R14:R23)</f>
        <v>952</v>
      </c>
      <c r="S24" s="9">
        <v>146</v>
      </c>
      <c r="T24" s="9">
        <v>171</v>
      </c>
      <c r="U24" s="9">
        <v>178</v>
      </c>
      <c r="V24" s="9">
        <v>156</v>
      </c>
      <c r="W24" s="10">
        <f>SUM(P24:V24)</f>
        <v>3368</v>
      </c>
    </row>
    <row r="25" spans="1:23" ht="12.75">
      <c r="A25" s="58"/>
      <c r="B25" s="3" t="s">
        <v>16</v>
      </c>
      <c r="C25" s="3" t="s">
        <v>17</v>
      </c>
      <c r="D25" s="3" t="s">
        <v>18</v>
      </c>
      <c r="E25" s="3" t="s">
        <v>19</v>
      </c>
      <c r="F25" s="3" t="s">
        <v>20</v>
      </c>
      <c r="G25" s="3" t="s">
        <v>21</v>
      </c>
      <c r="H25" s="3" t="s">
        <v>22</v>
      </c>
      <c r="I25" s="3" t="s">
        <v>23</v>
      </c>
      <c r="J25" s="3" t="s">
        <v>24</v>
      </c>
      <c r="K25" s="4"/>
      <c r="L25" s="1"/>
      <c r="M25" s="58"/>
      <c r="N25" s="3" t="s">
        <v>16</v>
      </c>
      <c r="O25" s="3" t="s">
        <v>17</v>
      </c>
      <c r="P25" s="3" t="s">
        <v>18</v>
      </c>
      <c r="Q25" s="3" t="s">
        <v>19</v>
      </c>
      <c r="R25" s="3" t="s">
        <v>20</v>
      </c>
      <c r="S25" s="3" t="s">
        <v>21</v>
      </c>
      <c r="T25" s="3" t="s">
        <v>22</v>
      </c>
      <c r="U25" s="3" t="s">
        <v>23</v>
      </c>
      <c r="V25" s="3" t="s">
        <v>24</v>
      </c>
      <c r="W25" s="4"/>
    </row>
    <row r="26" spans="1:23" ht="12.75">
      <c r="A26" s="59"/>
      <c r="B26" s="32" t="s">
        <v>122</v>
      </c>
      <c r="C26" s="6" t="s">
        <v>240</v>
      </c>
      <c r="D26" s="6">
        <v>174</v>
      </c>
      <c r="E26" s="6">
        <v>203</v>
      </c>
      <c r="F26" s="32">
        <v>158</v>
      </c>
      <c r="G26" s="35"/>
      <c r="H26" s="35"/>
      <c r="I26" s="35"/>
      <c r="J26" s="35"/>
      <c r="K26" s="7"/>
      <c r="L26" s="1"/>
      <c r="M26" s="59"/>
      <c r="N26" s="32" t="s">
        <v>168</v>
      </c>
      <c r="O26" s="6" t="s">
        <v>240</v>
      </c>
      <c r="P26" s="6">
        <v>136</v>
      </c>
      <c r="Q26" s="6">
        <v>179</v>
      </c>
      <c r="R26" s="32">
        <v>132</v>
      </c>
      <c r="S26" s="35"/>
      <c r="T26" s="35"/>
      <c r="U26" s="35"/>
      <c r="V26" s="35"/>
      <c r="W26" s="7"/>
    </row>
    <row r="27" spans="1:23" ht="12.75">
      <c r="A27" s="59" t="s">
        <v>8</v>
      </c>
      <c r="B27" s="32" t="s">
        <v>123</v>
      </c>
      <c r="C27" s="6" t="str">
        <f>C26</f>
        <v>East Point East Detroit</v>
      </c>
      <c r="D27" s="6">
        <v>236</v>
      </c>
      <c r="E27" s="6">
        <v>210</v>
      </c>
      <c r="F27" s="6">
        <v>181</v>
      </c>
      <c r="G27" s="35"/>
      <c r="H27" s="35"/>
      <c r="I27" s="35"/>
      <c r="J27" s="35"/>
      <c r="K27" s="7"/>
      <c r="L27" s="1"/>
      <c r="M27" s="59" t="s">
        <v>8</v>
      </c>
      <c r="N27" s="32" t="s">
        <v>169</v>
      </c>
      <c r="O27" s="6" t="str">
        <f>O26</f>
        <v>East Point East Detroit</v>
      </c>
      <c r="P27" s="6">
        <v>140</v>
      </c>
      <c r="Q27" s="6">
        <v>181</v>
      </c>
      <c r="R27" s="6">
        <v>152</v>
      </c>
      <c r="S27" s="35"/>
      <c r="T27" s="35"/>
      <c r="U27" s="35"/>
      <c r="V27" s="35"/>
      <c r="W27" s="7"/>
    </row>
    <row r="28" spans="1:23" ht="12.75">
      <c r="A28" s="59" t="s">
        <v>9</v>
      </c>
      <c r="B28" s="32" t="s">
        <v>124</v>
      </c>
      <c r="C28" s="6" t="str">
        <f aca="true" t="shared" si="4" ref="C28:C36">C27</f>
        <v>East Point East Detroit</v>
      </c>
      <c r="D28" s="6">
        <v>236</v>
      </c>
      <c r="E28" s="32">
        <v>220</v>
      </c>
      <c r="F28" s="6">
        <v>200</v>
      </c>
      <c r="G28" s="35"/>
      <c r="H28" s="35"/>
      <c r="I28" s="35"/>
      <c r="J28" s="35"/>
      <c r="K28" s="7"/>
      <c r="L28" s="1"/>
      <c r="M28" s="59" t="s">
        <v>9</v>
      </c>
      <c r="N28" s="32" t="s">
        <v>170</v>
      </c>
      <c r="O28" s="6" t="str">
        <f aca="true" t="shared" si="5" ref="O28:O36">O27</f>
        <v>East Point East Detroit</v>
      </c>
      <c r="P28" s="6">
        <v>150</v>
      </c>
      <c r="Q28" s="6"/>
      <c r="R28" s="6">
        <v>115</v>
      </c>
      <c r="S28" s="35"/>
      <c r="T28" s="35"/>
      <c r="U28" s="35"/>
      <c r="V28" s="35"/>
      <c r="W28" s="7"/>
    </row>
    <row r="29" spans="1:23" ht="12.75">
      <c r="A29" s="59" t="s">
        <v>10</v>
      </c>
      <c r="B29" s="32" t="s">
        <v>125</v>
      </c>
      <c r="C29" s="6" t="str">
        <f t="shared" si="4"/>
        <v>East Point East Detroit</v>
      </c>
      <c r="D29" s="32">
        <v>181</v>
      </c>
      <c r="E29" s="32">
        <v>213</v>
      </c>
      <c r="F29" s="32">
        <v>176</v>
      </c>
      <c r="G29" s="35"/>
      <c r="H29" s="35"/>
      <c r="I29" s="35"/>
      <c r="J29" s="35"/>
      <c r="K29" s="7"/>
      <c r="L29" s="1"/>
      <c r="M29" s="59" t="s">
        <v>10</v>
      </c>
      <c r="N29" s="32" t="s">
        <v>171</v>
      </c>
      <c r="O29" s="6" t="str">
        <f t="shared" si="5"/>
        <v>East Point East Detroit</v>
      </c>
      <c r="P29" s="32">
        <v>144</v>
      </c>
      <c r="Q29" s="32">
        <v>190</v>
      </c>
      <c r="R29" s="32">
        <v>140</v>
      </c>
      <c r="S29" s="35"/>
      <c r="T29" s="35"/>
      <c r="U29" s="35"/>
      <c r="V29" s="35"/>
      <c r="W29" s="7"/>
    </row>
    <row r="30" spans="1:23" ht="12.75">
      <c r="A30" s="59" t="s">
        <v>11</v>
      </c>
      <c r="B30" s="32" t="s">
        <v>126</v>
      </c>
      <c r="C30" s="6" t="str">
        <f t="shared" si="4"/>
        <v>East Point East Detroit</v>
      </c>
      <c r="D30" s="32">
        <v>182</v>
      </c>
      <c r="E30" s="32">
        <v>209</v>
      </c>
      <c r="F30" s="32">
        <v>193</v>
      </c>
      <c r="G30" s="35"/>
      <c r="H30" s="35"/>
      <c r="I30" s="35"/>
      <c r="J30" s="35"/>
      <c r="K30" s="7"/>
      <c r="L30" s="1"/>
      <c r="M30" s="59" t="s">
        <v>11</v>
      </c>
      <c r="N30" s="32" t="s">
        <v>172</v>
      </c>
      <c r="O30" s="6" t="str">
        <f t="shared" si="5"/>
        <v>East Point East Detroit</v>
      </c>
      <c r="P30" s="32">
        <v>146</v>
      </c>
      <c r="Q30" s="32">
        <v>170</v>
      </c>
      <c r="R30" s="32">
        <v>117</v>
      </c>
      <c r="S30" s="35"/>
      <c r="T30" s="35"/>
      <c r="U30" s="35"/>
      <c r="V30" s="35"/>
      <c r="W30" s="7"/>
    </row>
    <row r="31" spans="1:23" ht="12.75">
      <c r="A31" s="59"/>
      <c r="B31" s="32" t="s">
        <v>127</v>
      </c>
      <c r="C31" s="6" t="str">
        <f t="shared" si="4"/>
        <v>East Point East Detroit</v>
      </c>
      <c r="D31" s="32"/>
      <c r="E31" s="32"/>
      <c r="F31" s="32"/>
      <c r="G31" s="35"/>
      <c r="H31" s="35"/>
      <c r="I31" s="35"/>
      <c r="J31" s="35"/>
      <c r="K31" s="7"/>
      <c r="L31" s="1"/>
      <c r="M31" s="59"/>
      <c r="N31" s="32" t="s">
        <v>173</v>
      </c>
      <c r="O31" s="6" t="str">
        <f t="shared" si="5"/>
        <v>East Point East Detroit</v>
      </c>
      <c r="P31" s="32"/>
      <c r="Q31" s="32">
        <v>129</v>
      </c>
      <c r="R31" s="32"/>
      <c r="S31" s="35"/>
      <c r="T31" s="35"/>
      <c r="U31" s="35"/>
      <c r="V31" s="35"/>
      <c r="W31" s="7"/>
    </row>
    <row r="32" spans="1:23" ht="12.75">
      <c r="A32" s="59">
        <v>5</v>
      </c>
      <c r="B32" s="104" t="s">
        <v>390</v>
      </c>
      <c r="C32" s="6" t="str">
        <f t="shared" si="4"/>
        <v>East Point East Detroit</v>
      </c>
      <c r="D32" s="32"/>
      <c r="E32" s="32"/>
      <c r="F32" s="32"/>
      <c r="G32" s="35"/>
      <c r="H32" s="35"/>
      <c r="I32" s="35"/>
      <c r="J32" s="35"/>
      <c r="K32" s="7"/>
      <c r="L32" s="1"/>
      <c r="M32" s="59">
        <v>35</v>
      </c>
      <c r="N32" s="32"/>
      <c r="O32" s="6" t="str">
        <f t="shared" si="5"/>
        <v>East Point East Detroit</v>
      </c>
      <c r="P32" s="32"/>
      <c r="Q32" s="32"/>
      <c r="R32" s="32"/>
      <c r="S32" s="35"/>
      <c r="T32" s="35"/>
      <c r="U32" s="35"/>
      <c r="V32" s="35"/>
      <c r="W32" s="7"/>
    </row>
    <row r="33" spans="1:23" ht="12.75">
      <c r="A33" s="59"/>
      <c r="B33" s="32"/>
      <c r="C33" s="6" t="str">
        <f t="shared" si="4"/>
        <v>East Point East Detroit</v>
      </c>
      <c r="D33" s="32"/>
      <c r="E33" s="32"/>
      <c r="F33" s="32"/>
      <c r="G33" s="35"/>
      <c r="H33" s="35"/>
      <c r="I33" s="35"/>
      <c r="J33" s="35"/>
      <c r="K33" s="7"/>
      <c r="L33" s="1"/>
      <c r="M33" s="59"/>
      <c r="N33" s="32"/>
      <c r="O33" s="6" t="str">
        <f t="shared" si="5"/>
        <v>East Point East Detroit</v>
      </c>
      <c r="P33" s="32"/>
      <c r="Q33" s="32"/>
      <c r="R33" s="32"/>
      <c r="S33" s="35"/>
      <c r="T33" s="35"/>
      <c r="U33" s="35"/>
      <c r="V33" s="35"/>
      <c r="W33" s="7"/>
    </row>
    <row r="34" spans="1:23" ht="12.75">
      <c r="A34" s="59"/>
      <c r="B34" s="32"/>
      <c r="C34" s="6" t="str">
        <f t="shared" si="4"/>
        <v>East Point East Detroit</v>
      </c>
      <c r="D34" s="6"/>
      <c r="E34" s="6"/>
      <c r="F34" s="6"/>
      <c r="G34" s="35"/>
      <c r="H34" s="35"/>
      <c r="I34" s="35"/>
      <c r="J34" s="35"/>
      <c r="K34" s="7"/>
      <c r="L34" s="1"/>
      <c r="M34" s="59"/>
      <c r="N34" s="32"/>
      <c r="O34" s="6" t="str">
        <f t="shared" si="5"/>
        <v>East Point East Detroit</v>
      </c>
      <c r="P34" s="6"/>
      <c r="Q34" s="6"/>
      <c r="R34" s="6"/>
      <c r="S34" s="35"/>
      <c r="T34" s="35"/>
      <c r="U34" s="35"/>
      <c r="V34" s="35"/>
      <c r="W34" s="7"/>
    </row>
    <row r="35" spans="1:23" ht="12.75">
      <c r="A35" s="59"/>
      <c r="B35" s="32" t="s">
        <v>60</v>
      </c>
      <c r="C35" s="6" t="str">
        <f t="shared" si="4"/>
        <v>East Point East Detroit</v>
      </c>
      <c r="D35" s="6"/>
      <c r="E35" s="32"/>
      <c r="F35" s="32"/>
      <c r="G35" s="35"/>
      <c r="H35" s="35"/>
      <c r="I35" s="35"/>
      <c r="J35" s="35"/>
      <c r="K35" s="7"/>
      <c r="L35" s="1"/>
      <c r="M35" s="59"/>
      <c r="N35" s="32" t="s">
        <v>60</v>
      </c>
      <c r="O35" s="6" t="str">
        <f t="shared" si="5"/>
        <v>East Point East Detroit</v>
      </c>
      <c r="P35" s="6"/>
      <c r="Q35" s="32"/>
      <c r="R35" s="32"/>
      <c r="S35" s="35"/>
      <c r="T35" s="35"/>
      <c r="U35" s="35"/>
      <c r="V35" s="35"/>
      <c r="W35" s="7"/>
    </row>
    <row r="36" spans="1:23" ht="12.75">
      <c r="A36" s="60"/>
      <c r="B36" s="9" t="s">
        <v>25</v>
      </c>
      <c r="C36" s="9" t="str">
        <f t="shared" si="4"/>
        <v>East Point East Detroit</v>
      </c>
      <c r="D36" s="9">
        <f>SUM(D26:D35)</f>
        <v>1009</v>
      </c>
      <c r="E36" s="9">
        <f>SUM(E26:E35)</f>
        <v>1055</v>
      </c>
      <c r="F36" s="9">
        <f>SUM(F26:F35)</f>
        <v>908</v>
      </c>
      <c r="G36" s="9">
        <v>234</v>
      </c>
      <c r="H36" s="9">
        <v>115</v>
      </c>
      <c r="I36" s="9">
        <v>224</v>
      </c>
      <c r="J36" s="9">
        <v>165</v>
      </c>
      <c r="K36" s="10">
        <f>SUM(D36:J36)</f>
        <v>3710</v>
      </c>
      <c r="L36" s="1"/>
      <c r="M36" s="8"/>
      <c r="N36" s="9" t="s">
        <v>25</v>
      </c>
      <c r="O36" s="9" t="str">
        <f t="shared" si="5"/>
        <v>East Point East Detroit</v>
      </c>
      <c r="P36" s="9">
        <f>SUM(P26:P35)</f>
        <v>716</v>
      </c>
      <c r="Q36" s="9">
        <f>SUM(Q26:Q35)</f>
        <v>849</v>
      </c>
      <c r="R36" s="9">
        <f>SUM(R26:R35)</f>
        <v>656</v>
      </c>
      <c r="S36" s="9">
        <v>158</v>
      </c>
      <c r="T36" s="9">
        <v>185</v>
      </c>
      <c r="U36" s="9">
        <v>191</v>
      </c>
      <c r="V36" s="9">
        <v>134</v>
      </c>
      <c r="W36" s="10">
        <f>SUM(P36:V36)</f>
        <v>2889</v>
      </c>
    </row>
    <row r="37" spans="1:23" ht="12.75">
      <c r="A37" s="58"/>
      <c r="B37" s="3" t="s">
        <v>16</v>
      </c>
      <c r="C37" s="3" t="s">
        <v>17</v>
      </c>
      <c r="D37" s="3" t="s">
        <v>18</v>
      </c>
      <c r="E37" s="3" t="s">
        <v>19</v>
      </c>
      <c r="F37" s="3" t="s">
        <v>20</v>
      </c>
      <c r="G37" s="3" t="s">
        <v>21</v>
      </c>
      <c r="H37" s="3" t="s">
        <v>22</v>
      </c>
      <c r="I37" s="3" t="s">
        <v>23</v>
      </c>
      <c r="J37" s="3" t="s">
        <v>24</v>
      </c>
      <c r="K37" s="4"/>
      <c r="L37" s="1"/>
      <c r="M37" s="58"/>
      <c r="N37" s="3" t="s">
        <v>16</v>
      </c>
      <c r="O37" s="3" t="s">
        <v>17</v>
      </c>
      <c r="P37" s="3" t="s">
        <v>18</v>
      </c>
      <c r="Q37" s="3" t="s">
        <v>19</v>
      </c>
      <c r="R37" s="3" t="s">
        <v>20</v>
      </c>
      <c r="S37" s="3" t="s">
        <v>21</v>
      </c>
      <c r="T37" s="3" t="s">
        <v>22</v>
      </c>
      <c r="U37" s="3" t="s">
        <v>23</v>
      </c>
      <c r="V37" s="3" t="s">
        <v>24</v>
      </c>
      <c r="W37" s="4"/>
    </row>
    <row r="38" spans="1:23" ht="12.75">
      <c r="A38" s="59"/>
      <c r="B38" s="104" t="s">
        <v>391</v>
      </c>
      <c r="C38" s="6" t="s">
        <v>66</v>
      </c>
      <c r="D38" s="6">
        <v>223</v>
      </c>
      <c r="E38" s="6">
        <v>238</v>
      </c>
      <c r="F38" s="32">
        <v>225</v>
      </c>
      <c r="G38" s="35"/>
      <c r="H38" s="35"/>
      <c r="I38" s="35"/>
      <c r="J38" s="35"/>
      <c r="K38" s="7"/>
      <c r="L38" s="1"/>
      <c r="M38" s="59"/>
      <c r="N38" s="32" t="s">
        <v>174</v>
      </c>
      <c r="O38" s="6" t="s">
        <v>239</v>
      </c>
      <c r="P38" s="6">
        <v>167</v>
      </c>
      <c r="Q38" s="6">
        <v>161</v>
      </c>
      <c r="R38" s="32">
        <v>166</v>
      </c>
      <c r="S38" s="35"/>
      <c r="T38" s="35"/>
      <c r="U38" s="35"/>
      <c r="V38" s="35"/>
      <c r="W38" s="7"/>
    </row>
    <row r="39" spans="1:23" ht="12.75">
      <c r="A39" s="59" t="s">
        <v>8</v>
      </c>
      <c r="B39" s="32" t="s">
        <v>128</v>
      </c>
      <c r="C39" s="6" t="str">
        <f>C38</f>
        <v>Richmond</v>
      </c>
      <c r="D39" s="6">
        <v>181</v>
      </c>
      <c r="E39" s="6">
        <v>258</v>
      </c>
      <c r="F39" s="6">
        <v>232</v>
      </c>
      <c r="G39" s="35"/>
      <c r="H39" s="35"/>
      <c r="I39" s="35"/>
      <c r="J39" s="35"/>
      <c r="K39" s="7"/>
      <c r="L39" s="1"/>
      <c r="M39" s="59" t="s">
        <v>8</v>
      </c>
      <c r="N39" s="32" t="s">
        <v>175</v>
      </c>
      <c r="O39" s="6" t="str">
        <f>O38</f>
        <v>Warren Regina</v>
      </c>
      <c r="P39" s="6"/>
      <c r="Q39" s="6"/>
      <c r="R39" s="6"/>
      <c r="S39" s="35"/>
      <c r="T39" s="35"/>
      <c r="U39" s="35"/>
      <c r="V39" s="35"/>
      <c r="W39" s="7"/>
    </row>
    <row r="40" spans="1:23" ht="12.75">
      <c r="A40" s="59" t="s">
        <v>9</v>
      </c>
      <c r="B40" s="32" t="s">
        <v>129</v>
      </c>
      <c r="C40" s="6" t="str">
        <f aca="true" t="shared" si="6" ref="C40:C48">C39</f>
        <v>Richmond</v>
      </c>
      <c r="D40" s="6">
        <v>190</v>
      </c>
      <c r="E40" s="6">
        <v>199</v>
      </c>
      <c r="F40" s="6">
        <v>212</v>
      </c>
      <c r="G40" s="35"/>
      <c r="H40" s="35"/>
      <c r="I40" s="35"/>
      <c r="J40" s="35"/>
      <c r="K40" s="7"/>
      <c r="L40" s="1"/>
      <c r="M40" s="59" t="s">
        <v>9</v>
      </c>
      <c r="N40" s="32" t="s">
        <v>176</v>
      </c>
      <c r="O40" s="6" t="str">
        <f aca="true" t="shared" si="7" ref="O40:O48">O39</f>
        <v>Warren Regina</v>
      </c>
      <c r="P40" s="6">
        <v>153</v>
      </c>
      <c r="Q40" s="6">
        <v>146</v>
      </c>
      <c r="R40" s="6">
        <v>147</v>
      </c>
      <c r="S40" s="35"/>
      <c r="T40" s="35"/>
      <c r="U40" s="35"/>
      <c r="V40" s="35"/>
      <c r="W40" s="7"/>
    </row>
    <row r="41" spans="1:23" ht="12.75">
      <c r="A41" s="59" t="s">
        <v>10</v>
      </c>
      <c r="B41" s="32" t="s">
        <v>130</v>
      </c>
      <c r="C41" s="6" t="str">
        <f t="shared" si="6"/>
        <v>Richmond</v>
      </c>
      <c r="D41" s="32">
        <v>150</v>
      </c>
      <c r="E41" s="32"/>
      <c r="F41" s="32"/>
      <c r="G41" s="35"/>
      <c r="H41" s="35"/>
      <c r="I41" s="35"/>
      <c r="J41" s="35"/>
      <c r="K41" s="7"/>
      <c r="L41" s="1"/>
      <c r="M41" s="59" t="s">
        <v>10</v>
      </c>
      <c r="N41" s="32" t="s">
        <v>177</v>
      </c>
      <c r="O41" s="6" t="str">
        <f t="shared" si="7"/>
        <v>Warren Regina</v>
      </c>
      <c r="P41" s="32">
        <v>145</v>
      </c>
      <c r="Q41" s="32">
        <v>128</v>
      </c>
      <c r="R41" s="32">
        <v>179</v>
      </c>
      <c r="S41" s="35"/>
      <c r="T41" s="35"/>
      <c r="U41" s="35"/>
      <c r="V41" s="35"/>
      <c r="W41" s="7"/>
    </row>
    <row r="42" spans="1:23" ht="12.75">
      <c r="A42" s="59" t="s">
        <v>11</v>
      </c>
      <c r="B42" s="32" t="s">
        <v>131</v>
      </c>
      <c r="C42" s="6" t="str">
        <f t="shared" si="6"/>
        <v>Richmond</v>
      </c>
      <c r="D42" s="32">
        <v>211</v>
      </c>
      <c r="E42" s="32">
        <v>257</v>
      </c>
      <c r="F42" s="32">
        <v>224</v>
      </c>
      <c r="G42" s="35"/>
      <c r="H42" s="35"/>
      <c r="I42" s="35"/>
      <c r="J42" s="35"/>
      <c r="K42" s="7"/>
      <c r="L42" s="1"/>
      <c r="M42" s="59" t="s">
        <v>11</v>
      </c>
      <c r="N42" s="32" t="s">
        <v>178</v>
      </c>
      <c r="O42" s="6" t="str">
        <f t="shared" si="7"/>
        <v>Warren Regina</v>
      </c>
      <c r="P42" s="32"/>
      <c r="Q42" s="32"/>
      <c r="R42" s="32">
        <v>114</v>
      </c>
      <c r="S42" s="35"/>
      <c r="T42" s="35"/>
      <c r="U42" s="35"/>
      <c r="V42" s="35"/>
      <c r="W42" s="7"/>
    </row>
    <row r="43" spans="1:23" ht="12.75">
      <c r="A43" s="59"/>
      <c r="B43" s="32" t="s">
        <v>132</v>
      </c>
      <c r="C43" s="6" t="str">
        <f t="shared" si="6"/>
        <v>Richmond</v>
      </c>
      <c r="D43" s="32"/>
      <c r="E43" s="32"/>
      <c r="F43" s="32"/>
      <c r="G43" s="35"/>
      <c r="H43" s="35"/>
      <c r="I43" s="35"/>
      <c r="J43" s="35"/>
      <c r="K43" s="7"/>
      <c r="L43" s="1"/>
      <c r="M43" s="59"/>
      <c r="N43" s="32" t="s">
        <v>179</v>
      </c>
      <c r="O43" s="6" t="str">
        <f t="shared" si="7"/>
        <v>Warren Regina</v>
      </c>
      <c r="P43" s="32">
        <v>113</v>
      </c>
      <c r="Q43" s="32"/>
      <c r="R43" s="32"/>
      <c r="S43" s="35"/>
      <c r="T43" s="35"/>
      <c r="U43" s="35"/>
      <c r="V43" s="35"/>
      <c r="W43" s="7"/>
    </row>
    <row r="44" spans="1:23" ht="12.75">
      <c r="A44" s="59">
        <v>6</v>
      </c>
      <c r="B44" s="32" t="s">
        <v>133</v>
      </c>
      <c r="C44" s="6" t="str">
        <f t="shared" si="6"/>
        <v>Richmond</v>
      </c>
      <c r="D44" s="32"/>
      <c r="E44" s="32"/>
      <c r="F44" s="32">
        <v>183</v>
      </c>
      <c r="G44" s="35"/>
      <c r="H44" s="35"/>
      <c r="I44" s="35"/>
      <c r="J44" s="35"/>
      <c r="K44" s="7"/>
      <c r="L44" s="1"/>
      <c r="M44" s="59">
        <v>36</v>
      </c>
      <c r="N44" s="32" t="s">
        <v>180</v>
      </c>
      <c r="O44" s="6" t="str">
        <f t="shared" si="7"/>
        <v>Warren Regina</v>
      </c>
      <c r="P44" s="32">
        <v>157</v>
      </c>
      <c r="Q44" s="32">
        <v>151</v>
      </c>
      <c r="R44" s="32">
        <v>133</v>
      </c>
      <c r="S44" s="35"/>
      <c r="T44" s="35"/>
      <c r="U44" s="35"/>
      <c r="V44" s="35"/>
      <c r="W44" s="7"/>
    </row>
    <row r="45" spans="1:23" ht="12.75">
      <c r="A45" s="59"/>
      <c r="B45" s="32" t="s">
        <v>262</v>
      </c>
      <c r="C45" s="6" t="str">
        <f t="shared" si="6"/>
        <v>Richmond</v>
      </c>
      <c r="D45" s="32"/>
      <c r="E45" s="32"/>
      <c r="F45" s="32"/>
      <c r="G45" s="35"/>
      <c r="H45" s="35"/>
      <c r="I45" s="35"/>
      <c r="J45" s="35"/>
      <c r="K45" s="7"/>
      <c r="L45" s="1"/>
      <c r="M45" s="59"/>
      <c r="N45" s="32"/>
      <c r="O45" s="6" t="str">
        <f t="shared" si="7"/>
        <v>Warren Regina</v>
      </c>
      <c r="P45" s="32"/>
      <c r="Q45" s="32"/>
      <c r="R45" s="32"/>
      <c r="S45" s="35"/>
      <c r="T45" s="35"/>
      <c r="U45" s="35"/>
      <c r="V45" s="35"/>
      <c r="W45" s="7"/>
    </row>
    <row r="46" spans="1:23" ht="12.75">
      <c r="A46" s="59"/>
      <c r="B46" s="32"/>
      <c r="C46" s="6" t="str">
        <f t="shared" si="6"/>
        <v>Richmond</v>
      </c>
      <c r="D46" s="6"/>
      <c r="E46" s="6"/>
      <c r="F46" s="6"/>
      <c r="G46" s="35"/>
      <c r="H46" s="35"/>
      <c r="I46" s="35"/>
      <c r="J46" s="35"/>
      <c r="K46" s="7"/>
      <c r="L46" s="1"/>
      <c r="M46" s="59"/>
      <c r="N46" s="32"/>
      <c r="O46" s="6" t="str">
        <f t="shared" si="7"/>
        <v>Warren Regina</v>
      </c>
      <c r="P46" s="6"/>
      <c r="Q46" s="6"/>
      <c r="R46" s="6"/>
      <c r="S46" s="35"/>
      <c r="T46" s="35"/>
      <c r="U46" s="35"/>
      <c r="V46" s="35"/>
      <c r="W46" s="7"/>
    </row>
    <row r="47" spans="1:23" ht="12.75">
      <c r="A47" s="59"/>
      <c r="B47" s="32" t="s">
        <v>60</v>
      </c>
      <c r="C47" s="6" t="str">
        <f t="shared" si="6"/>
        <v>Richmond</v>
      </c>
      <c r="D47" s="6"/>
      <c r="E47" s="32">
        <v>164</v>
      </c>
      <c r="F47" s="32"/>
      <c r="G47" s="35"/>
      <c r="H47" s="35"/>
      <c r="I47" s="35"/>
      <c r="J47" s="35"/>
      <c r="K47" s="7"/>
      <c r="L47" s="1"/>
      <c r="M47" s="59"/>
      <c r="N47" s="32" t="s">
        <v>60</v>
      </c>
      <c r="O47" s="6" t="str">
        <f t="shared" si="7"/>
        <v>Warren Regina</v>
      </c>
      <c r="P47" s="6"/>
      <c r="Q47" s="32">
        <v>115</v>
      </c>
      <c r="R47" s="32"/>
      <c r="S47" s="35"/>
      <c r="T47" s="35"/>
      <c r="U47" s="35"/>
      <c r="V47" s="35"/>
      <c r="W47" s="7"/>
    </row>
    <row r="48" spans="1:23" ht="12.75">
      <c r="A48" s="60"/>
      <c r="B48" s="9" t="s">
        <v>25</v>
      </c>
      <c r="C48" s="9" t="str">
        <f t="shared" si="6"/>
        <v>Richmond</v>
      </c>
      <c r="D48" s="9">
        <f>SUM(D38:D47)</f>
        <v>955</v>
      </c>
      <c r="E48" s="9">
        <f>SUM(E38:E47)</f>
        <v>1116</v>
      </c>
      <c r="F48" s="9">
        <f>SUM(F38:F47)</f>
        <v>1076</v>
      </c>
      <c r="G48" s="9">
        <v>180</v>
      </c>
      <c r="H48" s="9">
        <v>206</v>
      </c>
      <c r="I48" s="9">
        <v>173</v>
      </c>
      <c r="J48" s="9">
        <v>203</v>
      </c>
      <c r="K48" s="10">
        <f>SUM(D48:J48)</f>
        <v>3909</v>
      </c>
      <c r="L48" s="1"/>
      <c r="M48" s="8"/>
      <c r="N48" s="9" t="s">
        <v>25</v>
      </c>
      <c r="O48" s="9" t="str">
        <f t="shared" si="7"/>
        <v>Warren Regina</v>
      </c>
      <c r="P48" s="9">
        <f>SUM(P38:P47)</f>
        <v>735</v>
      </c>
      <c r="Q48" s="9">
        <f>SUM(Q38:Q47)</f>
        <v>701</v>
      </c>
      <c r="R48" s="9">
        <f>SUM(R38:R47)</f>
        <v>739</v>
      </c>
      <c r="S48" s="9">
        <v>140</v>
      </c>
      <c r="T48" s="9">
        <v>173</v>
      </c>
      <c r="U48" s="9">
        <v>177</v>
      </c>
      <c r="V48" s="9">
        <v>162</v>
      </c>
      <c r="W48" s="10">
        <f>SUM(P48:V48)</f>
        <v>2827</v>
      </c>
    </row>
    <row r="49" spans="1:23" ht="12.75">
      <c r="A49" s="58"/>
      <c r="B49" s="3" t="s">
        <v>16</v>
      </c>
      <c r="C49" s="3" t="s">
        <v>17</v>
      </c>
      <c r="D49" s="3" t="s">
        <v>18</v>
      </c>
      <c r="E49" s="3" t="s">
        <v>19</v>
      </c>
      <c r="F49" s="3" t="s">
        <v>20</v>
      </c>
      <c r="G49" s="3" t="s">
        <v>21</v>
      </c>
      <c r="H49" s="3" t="s">
        <v>22</v>
      </c>
      <c r="I49" s="3" t="s">
        <v>23</v>
      </c>
      <c r="J49" s="3" t="s">
        <v>24</v>
      </c>
      <c r="K49" s="4"/>
      <c r="L49" s="1"/>
      <c r="M49" s="58"/>
      <c r="N49" s="3" t="s">
        <v>16</v>
      </c>
      <c r="O49" s="3" t="s">
        <v>17</v>
      </c>
      <c r="P49" s="3" t="s">
        <v>18</v>
      </c>
      <c r="Q49" s="3" t="s">
        <v>19</v>
      </c>
      <c r="R49" s="3" t="s">
        <v>20</v>
      </c>
      <c r="S49" s="3" t="s">
        <v>21</v>
      </c>
      <c r="T49" s="3" t="s">
        <v>22</v>
      </c>
      <c r="U49" s="3" t="s">
        <v>23</v>
      </c>
      <c r="V49" s="3" t="s">
        <v>24</v>
      </c>
      <c r="W49" s="4"/>
    </row>
    <row r="50" spans="1:23" ht="12.75">
      <c r="A50" s="59"/>
      <c r="B50" s="32" t="s">
        <v>68</v>
      </c>
      <c r="C50" s="6" t="s">
        <v>67</v>
      </c>
      <c r="D50" s="6">
        <v>226</v>
      </c>
      <c r="E50" s="6">
        <v>235</v>
      </c>
      <c r="F50" s="32">
        <v>202</v>
      </c>
      <c r="G50" s="35"/>
      <c r="H50" s="35"/>
      <c r="I50" s="35"/>
      <c r="J50" s="35"/>
      <c r="K50" s="7"/>
      <c r="L50" s="1"/>
      <c r="M50" s="59"/>
      <c r="N50" s="32"/>
      <c r="O50" s="6" t="s">
        <v>66</v>
      </c>
      <c r="P50" s="6"/>
      <c r="Q50" s="6"/>
      <c r="R50" s="32"/>
      <c r="S50" s="35"/>
      <c r="T50" s="35"/>
      <c r="U50" s="35"/>
      <c r="V50" s="35"/>
      <c r="W50" s="7"/>
    </row>
    <row r="51" spans="1:23" ht="12.75">
      <c r="A51" s="59" t="s">
        <v>8</v>
      </c>
      <c r="B51" s="32" t="s">
        <v>69</v>
      </c>
      <c r="C51" s="6" t="str">
        <f>C50</f>
        <v>Warren Mott</v>
      </c>
      <c r="D51" s="6">
        <v>221</v>
      </c>
      <c r="E51" s="6">
        <v>231</v>
      </c>
      <c r="F51" s="6">
        <v>195</v>
      </c>
      <c r="G51" s="35"/>
      <c r="H51" s="35"/>
      <c r="I51" s="35"/>
      <c r="J51" s="35"/>
      <c r="K51" s="7"/>
      <c r="L51" s="1"/>
      <c r="M51" s="59" t="s">
        <v>8</v>
      </c>
      <c r="N51" s="32" t="s">
        <v>182</v>
      </c>
      <c r="O51" s="6" t="str">
        <f>O50</f>
        <v>Richmond</v>
      </c>
      <c r="P51" s="6">
        <v>225</v>
      </c>
      <c r="Q51" s="6">
        <v>210</v>
      </c>
      <c r="R51" s="6">
        <v>151</v>
      </c>
      <c r="S51" s="35"/>
      <c r="T51" s="35"/>
      <c r="U51" s="35"/>
      <c r="V51" s="35"/>
      <c r="W51" s="7"/>
    </row>
    <row r="52" spans="1:23" ht="12.75">
      <c r="A52" s="59" t="s">
        <v>9</v>
      </c>
      <c r="B52" s="32" t="s">
        <v>70</v>
      </c>
      <c r="C52" s="6" t="str">
        <f aca="true" t="shared" si="8" ref="C52:C60">C51</f>
        <v>Warren Mott</v>
      </c>
      <c r="D52" s="6"/>
      <c r="E52" s="32">
        <v>147</v>
      </c>
      <c r="F52" s="6"/>
      <c r="G52" s="35"/>
      <c r="H52" s="35"/>
      <c r="I52" s="35"/>
      <c r="J52" s="35"/>
      <c r="K52" s="7"/>
      <c r="L52" s="1"/>
      <c r="M52" s="59" t="s">
        <v>9</v>
      </c>
      <c r="N52" s="32" t="s">
        <v>183</v>
      </c>
      <c r="O52" s="6" t="str">
        <f aca="true" t="shared" si="9" ref="O52:O60">O51</f>
        <v>Richmond</v>
      </c>
      <c r="P52" s="6">
        <v>172</v>
      </c>
      <c r="Q52" s="6">
        <v>173</v>
      </c>
      <c r="R52" s="6">
        <v>190</v>
      </c>
      <c r="S52" s="35"/>
      <c r="T52" s="35"/>
      <c r="U52" s="35"/>
      <c r="V52" s="35"/>
      <c r="W52" s="7"/>
    </row>
    <row r="53" spans="1:23" ht="12.75">
      <c r="A53" s="59" t="s">
        <v>10</v>
      </c>
      <c r="B53" s="32" t="s">
        <v>71</v>
      </c>
      <c r="C53" s="6" t="str">
        <f t="shared" si="8"/>
        <v>Warren Mott</v>
      </c>
      <c r="D53" s="32">
        <v>194</v>
      </c>
      <c r="E53" s="32"/>
      <c r="F53" s="32"/>
      <c r="G53" s="35"/>
      <c r="H53" s="35"/>
      <c r="I53" s="35"/>
      <c r="J53" s="35"/>
      <c r="K53" s="7"/>
      <c r="L53" s="1"/>
      <c r="M53" s="59" t="s">
        <v>10</v>
      </c>
      <c r="N53" s="32" t="s">
        <v>184</v>
      </c>
      <c r="O53" s="6" t="str">
        <f t="shared" si="9"/>
        <v>Richmond</v>
      </c>
      <c r="P53" s="32">
        <v>188</v>
      </c>
      <c r="Q53" s="32">
        <v>195</v>
      </c>
      <c r="R53" s="32">
        <v>191</v>
      </c>
      <c r="S53" s="35"/>
      <c r="T53" s="35"/>
      <c r="U53" s="35"/>
      <c r="V53" s="35"/>
      <c r="W53" s="7"/>
    </row>
    <row r="54" spans="1:23" ht="12.75">
      <c r="A54" s="59" t="s">
        <v>11</v>
      </c>
      <c r="B54" s="32" t="s">
        <v>72</v>
      </c>
      <c r="C54" s="6" t="str">
        <f t="shared" si="8"/>
        <v>Warren Mott</v>
      </c>
      <c r="D54" s="32">
        <v>224</v>
      </c>
      <c r="E54" s="32">
        <v>256</v>
      </c>
      <c r="F54" s="32">
        <v>277</v>
      </c>
      <c r="G54" s="35"/>
      <c r="H54" s="35"/>
      <c r="I54" s="35"/>
      <c r="J54" s="35"/>
      <c r="K54" s="7"/>
      <c r="L54" s="1"/>
      <c r="M54" s="59" t="s">
        <v>11</v>
      </c>
      <c r="N54" s="104" t="s">
        <v>401</v>
      </c>
      <c r="O54" s="6" t="str">
        <f t="shared" si="9"/>
        <v>Richmond</v>
      </c>
      <c r="P54" s="32">
        <v>187</v>
      </c>
      <c r="Q54" s="32">
        <v>233</v>
      </c>
      <c r="R54" s="32">
        <v>167</v>
      </c>
      <c r="S54" s="35"/>
      <c r="T54" s="35"/>
      <c r="U54" s="35"/>
      <c r="V54" s="35"/>
      <c r="W54" s="7"/>
    </row>
    <row r="55" spans="1:23" ht="12.75">
      <c r="A55" s="59"/>
      <c r="B55" s="32" t="s">
        <v>73</v>
      </c>
      <c r="C55" s="6" t="str">
        <f t="shared" si="8"/>
        <v>Warren Mott</v>
      </c>
      <c r="D55" s="32"/>
      <c r="E55" s="32"/>
      <c r="F55" s="32">
        <v>189</v>
      </c>
      <c r="G55" s="35"/>
      <c r="H55" s="35"/>
      <c r="I55" s="35"/>
      <c r="J55" s="35"/>
      <c r="K55" s="7"/>
      <c r="L55" s="1"/>
      <c r="M55" s="59"/>
      <c r="N55" s="32" t="s">
        <v>185</v>
      </c>
      <c r="O55" s="6" t="str">
        <f t="shared" si="9"/>
        <v>Richmond</v>
      </c>
      <c r="P55" s="32"/>
      <c r="Q55" s="32"/>
      <c r="R55" s="32"/>
      <c r="S55" s="35"/>
      <c r="T55" s="35"/>
      <c r="U55" s="35"/>
      <c r="V55" s="35"/>
      <c r="W55" s="7"/>
    </row>
    <row r="56" spans="1:23" ht="12.75">
      <c r="A56" s="59">
        <v>7</v>
      </c>
      <c r="B56" s="32" t="s">
        <v>74</v>
      </c>
      <c r="C56" s="6" t="str">
        <f t="shared" si="8"/>
        <v>Warren Mott</v>
      </c>
      <c r="D56" s="32">
        <v>201</v>
      </c>
      <c r="E56" s="32">
        <v>182</v>
      </c>
      <c r="F56" s="32">
        <v>207</v>
      </c>
      <c r="G56" s="35"/>
      <c r="H56" s="35"/>
      <c r="I56" s="35"/>
      <c r="J56" s="35"/>
      <c r="K56" s="7"/>
      <c r="L56" s="1"/>
      <c r="M56" s="59">
        <v>37</v>
      </c>
      <c r="N56" s="32" t="s">
        <v>186</v>
      </c>
      <c r="O56" s="6" t="str">
        <f t="shared" si="9"/>
        <v>Richmond</v>
      </c>
      <c r="P56" s="32"/>
      <c r="Q56" s="32"/>
      <c r="R56" s="32"/>
      <c r="S56" s="35"/>
      <c r="T56" s="35"/>
      <c r="U56" s="35"/>
      <c r="V56" s="35"/>
      <c r="W56" s="7"/>
    </row>
    <row r="57" spans="1:23" ht="12.75">
      <c r="A57" s="59"/>
      <c r="B57" s="32"/>
      <c r="C57" s="6" t="str">
        <f t="shared" si="8"/>
        <v>Warren Mott</v>
      </c>
      <c r="D57" s="32"/>
      <c r="E57" s="32"/>
      <c r="F57" s="32"/>
      <c r="G57" s="35"/>
      <c r="H57" s="35"/>
      <c r="I57" s="35"/>
      <c r="J57" s="35"/>
      <c r="K57" s="7"/>
      <c r="L57" s="1"/>
      <c r="M57" s="59"/>
      <c r="N57" s="32" t="s">
        <v>181</v>
      </c>
      <c r="O57" s="6" t="str">
        <f t="shared" si="9"/>
        <v>Richmond</v>
      </c>
      <c r="P57" s="32">
        <v>191</v>
      </c>
      <c r="Q57" s="32">
        <v>162</v>
      </c>
      <c r="R57" s="32">
        <v>222</v>
      </c>
      <c r="S57" s="35"/>
      <c r="T57" s="35"/>
      <c r="U57" s="35"/>
      <c r="V57" s="35"/>
      <c r="W57" s="7"/>
    </row>
    <row r="58" spans="1:23" ht="12.75">
      <c r="A58" s="59"/>
      <c r="B58" s="32"/>
      <c r="C58" s="6" t="str">
        <f t="shared" si="8"/>
        <v>Warren Mott</v>
      </c>
      <c r="D58" s="6"/>
      <c r="E58" s="6"/>
      <c r="F58" s="6"/>
      <c r="G58" s="35"/>
      <c r="H58" s="35"/>
      <c r="I58" s="35"/>
      <c r="J58" s="35"/>
      <c r="K58" s="7"/>
      <c r="L58" s="1"/>
      <c r="M58" s="59"/>
      <c r="N58" s="32"/>
      <c r="O58" s="6" t="str">
        <f t="shared" si="9"/>
        <v>Richmond</v>
      </c>
      <c r="P58" s="6"/>
      <c r="Q58" s="6"/>
      <c r="R58" s="6"/>
      <c r="S58" s="35"/>
      <c r="T58" s="35"/>
      <c r="U58" s="35"/>
      <c r="V58" s="35"/>
      <c r="W58" s="7"/>
    </row>
    <row r="59" spans="1:23" ht="12.75">
      <c r="A59" s="59"/>
      <c r="B59" s="32" t="s">
        <v>60</v>
      </c>
      <c r="C59" s="6" t="str">
        <f t="shared" si="8"/>
        <v>Warren Mott</v>
      </c>
      <c r="D59" s="6"/>
      <c r="E59" s="32"/>
      <c r="F59" s="32"/>
      <c r="G59" s="35"/>
      <c r="H59" s="35"/>
      <c r="I59" s="35"/>
      <c r="J59" s="35"/>
      <c r="K59" s="7"/>
      <c r="L59" s="1"/>
      <c r="M59" s="59"/>
      <c r="N59" s="32" t="s">
        <v>60</v>
      </c>
      <c r="O59" s="6" t="str">
        <f t="shared" si="9"/>
        <v>Richmond</v>
      </c>
      <c r="P59" s="6"/>
      <c r="Q59" s="32"/>
      <c r="R59" s="32"/>
      <c r="S59" s="35"/>
      <c r="T59" s="35"/>
      <c r="U59" s="35"/>
      <c r="V59" s="35"/>
      <c r="W59" s="7"/>
    </row>
    <row r="60" spans="1:23" ht="12.75">
      <c r="A60" s="60"/>
      <c r="B60" s="9" t="s">
        <v>25</v>
      </c>
      <c r="C60" s="9" t="str">
        <f t="shared" si="8"/>
        <v>Warren Mott</v>
      </c>
      <c r="D60" s="9">
        <f>SUM(D50:D59)</f>
        <v>1066</v>
      </c>
      <c r="E60" s="9">
        <f>SUM(E50:E59)</f>
        <v>1051</v>
      </c>
      <c r="F60" s="9">
        <f>SUM(F50:F59)</f>
        <v>1070</v>
      </c>
      <c r="G60" s="9">
        <v>176</v>
      </c>
      <c r="H60" s="9">
        <v>202</v>
      </c>
      <c r="I60" s="9">
        <v>175</v>
      </c>
      <c r="J60" s="9">
        <v>255</v>
      </c>
      <c r="K60" s="10">
        <f>SUM(D60:J60)</f>
        <v>3995</v>
      </c>
      <c r="L60" s="1"/>
      <c r="M60" s="8"/>
      <c r="N60" s="9" t="s">
        <v>25</v>
      </c>
      <c r="O60" s="9" t="str">
        <f t="shared" si="9"/>
        <v>Richmond</v>
      </c>
      <c r="P60" s="9">
        <f>SUM(P50:P59)</f>
        <v>963</v>
      </c>
      <c r="Q60" s="9">
        <f>SUM(Q50:Q59)</f>
        <v>973</v>
      </c>
      <c r="R60" s="9">
        <f>SUM(R50:R59)</f>
        <v>921</v>
      </c>
      <c r="S60" s="9">
        <v>164</v>
      </c>
      <c r="T60" s="9">
        <v>176</v>
      </c>
      <c r="U60" s="9">
        <v>193</v>
      </c>
      <c r="V60" s="9">
        <v>157</v>
      </c>
      <c r="W60" s="10">
        <f>SUM(P60:V60)</f>
        <v>3547</v>
      </c>
    </row>
    <row r="61" spans="1:23" ht="12.75">
      <c r="A61" s="58"/>
      <c r="B61" s="3" t="s">
        <v>16</v>
      </c>
      <c r="C61" s="3" t="s">
        <v>17</v>
      </c>
      <c r="D61" s="3" t="s">
        <v>18</v>
      </c>
      <c r="E61" s="3" t="s">
        <v>19</v>
      </c>
      <c r="F61" s="3" t="s">
        <v>20</v>
      </c>
      <c r="G61" s="3" t="s">
        <v>21</v>
      </c>
      <c r="H61" s="3" t="s">
        <v>22</v>
      </c>
      <c r="I61" s="3" t="s">
        <v>23</v>
      </c>
      <c r="J61" s="3" t="s">
        <v>24</v>
      </c>
      <c r="K61" s="4"/>
      <c r="L61" s="1"/>
      <c r="M61" s="58"/>
      <c r="N61" s="3" t="s">
        <v>16</v>
      </c>
      <c r="O61" s="3" t="s">
        <v>17</v>
      </c>
      <c r="P61" s="3" t="s">
        <v>18</v>
      </c>
      <c r="Q61" s="3" t="s">
        <v>19</v>
      </c>
      <c r="R61" s="3" t="s">
        <v>20</v>
      </c>
      <c r="S61" s="3" t="s">
        <v>21</v>
      </c>
      <c r="T61" s="3" t="s">
        <v>22</v>
      </c>
      <c r="U61" s="3" t="s">
        <v>23</v>
      </c>
      <c r="V61" s="3" t="s">
        <v>24</v>
      </c>
      <c r="W61" s="4"/>
    </row>
    <row r="62" spans="1:23" ht="12.75">
      <c r="A62" s="59"/>
      <c r="B62" s="32" t="s">
        <v>134</v>
      </c>
      <c r="C62" s="6" t="s">
        <v>242</v>
      </c>
      <c r="D62" s="6">
        <v>236</v>
      </c>
      <c r="E62" s="6">
        <v>182</v>
      </c>
      <c r="F62" s="32">
        <v>211</v>
      </c>
      <c r="G62" s="35"/>
      <c r="H62" s="35"/>
      <c r="I62" s="35"/>
      <c r="J62" s="35"/>
      <c r="K62" s="7"/>
      <c r="L62" s="1"/>
      <c r="M62" s="59"/>
      <c r="N62" s="32" t="s">
        <v>75</v>
      </c>
      <c r="O62" s="6" t="s">
        <v>67</v>
      </c>
      <c r="P62" s="6">
        <v>133</v>
      </c>
      <c r="Q62" s="6">
        <v>170</v>
      </c>
      <c r="R62" s="32">
        <v>182</v>
      </c>
      <c r="S62" s="35"/>
      <c r="T62" s="35"/>
      <c r="U62" s="35"/>
      <c r="V62" s="35"/>
      <c r="W62" s="7"/>
    </row>
    <row r="63" spans="1:23" ht="12.75">
      <c r="A63" s="59" t="s">
        <v>8</v>
      </c>
      <c r="B63" s="32" t="s">
        <v>135</v>
      </c>
      <c r="C63" s="6" t="str">
        <f>C62</f>
        <v>St. Clair Shores South Lake</v>
      </c>
      <c r="D63" s="6">
        <v>175</v>
      </c>
      <c r="E63" s="6">
        <v>164</v>
      </c>
      <c r="F63" s="6">
        <v>167</v>
      </c>
      <c r="G63" s="35"/>
      <c r="H63" s="35"/>
      <c r="I63" s="35"/>
      <c r="J63" s="35"/>
      <c r="K63" s="7"/>
      <c r="L63" s="1"/>
      <c r="M63" s="59" t="s">
        <v>8</v>
      </c>
      <c r="N63" s="32" t="s">
        <v>76</v>
      </c>
      <c r="O63" s="6" t="str">
        <f>O62</f>
        <v>Warren Mott</v>
      </c>
      <c r="P63" s="6">
        <v>139</v>
      </c>
      <c r="Q63" s="6">
        <v>143</v>
      </c>
      <c r="R63" s="6">
        <v>175</v>
      </c>
      <c r="S63" s="35"/>
      <c r="T63" s="35"/>
      <c r="U63" s="35"/>
      <c r="V63" s="35"/>
      <c r="W63" s="7"/>
    </row>
    <row r="64" spans="1:23" ht="12.75">
      <c r="A64" s="59" t="s">
        <v>9</v>
      </c>
      <c r="B64" s="32" t="s">
        <v>136</v>
      </c>
      <c r="C64" s="6" t="str">
        <f aca="true" t="shared" si="10" ref="C64:C72">C63</f>
        <v>St. Clair Shores South Lake</v>
      </c>
      <c r="D64" s="6"/>
      <c r="E64" s="6"/>
      <c r="F64" s="6"/>
      <c r="G64" s="35"/>
      <c r="H64" s="35"/>
      <c r="I64" s="35"/>
      <c r="J64" s="35"/>
      <c r="K64" s="7"/>
      <c r="L64" s="1"/>
      <c r="M64" s="59" t="s">
        <v>9</v>
      </c>
      <c r="N64" s="32" t="s">
        <v>77</v>
      </c>
      <c r="O64" s="6" t="str">
        <f aca="true" t="shared" si="11" ref="O64:O72">O63</f>
        <v>Warren Mott</v>
      </c>
      <c r="P64" s="6">
        <v>115</v>
      </c>
      <c r="Q64" s="6">
        <v>202</v>
      </c>
      <c r="R64" s="6">
        <v>161</v>
      </c>
      <c r="S64" s="35"/>
      <c r="T64" s="35"/>
      <c r="U64" s="35"/>
      <c r="V64" s="35"/>
      <c r="W64" s="7"/>
    </row>
    <row r="65" spans="1:23" ht="12.75">
      <c r="A65" s="59" t="s">
        <v>10</v>
      </c>
      <c r="B65" s="32" t="s">
        <v>137</v>
      </c>
      <c r="C65" s="6" t="str">
        <f t="shared" si="10"/>
        <v>St. Clair Shores South Lake</v>
      </c>
      <c r="D65" s="32">
        <v>199</v>
      </c>
      <c r="E65" s="32">
        <v>182</v>
      </c>
      <c r="F65" s="32">
        <v>178</v>
      </c>
      <c r="G65" s="35"/>
      <c r="H65" s="35"/>
      <c r="I65" s="35"/>
      <c r="J65" s="35"/>
      <c r="K65" s="7"/>
      <c r="L65" s="1"/>
      <c r="M65" s="59" t="s">
        <v>10</v>
      </c>
      <c r="N65" s="32" t="s">
        <v>78</v>
      </c>
      <c r="O65" s="6" t="str">
        <f t="shared" si="11"/>
        <v>Warren Mott</v>
      </c>
      <c r="P65" s="32">
        <v>133</v>
      </c>
      <c r="Q65" s="32">
        <v>150</v>
      </c>
      <c r="R65" s="32">
        <v>120</v>
      </c>
      <c r="S65" s="35"/>
      <c r="T65" s="35"/>
      <c r="U65" s="35"/>
      <c r="V65" s="35"/>
      <c r="W65" s="7"/>
    </row>
    <row r="66" spans="1:23" ht="12.75">
      <c r="A66" s="59" t="s">
        <v>11</v>
      </c>
      <c r="B66" s="32" t="s">
        <v>138</v>
      </c>
      <c r="C66" s="6" t="str">
        <f t="shared" si="10"/>
        <v>St. Clair Shores South Lake</v>
      </c>
      <c r="D66" s="32">
        <v>174</v>
      </c>
      <c r="E66" s="32">
        <v>193</v>
      </c>
      <c r="F66" s="32">
        <v>213</v>
      </c>
      <c r="G66" s="35"/>
      <c r="H66" s="35"/>
      <c r="I66" s="35"/>
      <c r="J66" s="35"/>
      <c r="K66" s="7"/>
      <c r="L66" s="1"/>
      <c r="M66" s="59" t="s">
        <v>11</v>
      </c>
      <c r="N66" s="32" t="s">
        <v>79</v>
      </c>
      <c r="O66" s="6" t="str">
        <f t="shared" si="11"/>
        <v>Warren Mott</v>
      </c>
      <c r="P66" s="32"/>
      <c r="Q66" s="32"/>
      <c r="R66" s="32"/>
      <c r="S66" s="35"/>
      <c r="T66" s="35"/>
      <c r="U66" s="35"/>
      <c r="V66" s="35"/>
      <c r="W66" s="7"/>
    </row>
    <row r="67" spans="1:23" ht="12.75">
      <c r="A67" s="59"/>
      <c r="B67" s="32" t="s">
        <v>139</v>
      </c>
      <c r="C67" s="6" t="str">
        <f t="shared" si="10"/>
        <v>St. Clair Shores South Lake</v>
      </c>
      <c r="D67" s="32"/>
      <c r="E67" s="32"/>
      <c r="F67" s="32"/>
      <c r="G67" s="35"/>
      <c r="H67" s="35"/>
      <c r="I67" s="35"/>
      <c r="J67" s="35"/>
      <c r="K67" s="7"/>
      <c r="L67" s="1"/>
      <c r="M67" s="59"/>
      <c r="N67" s="32" t="s">
        <v>80</v>
      </c>
      <c r="O67" s="6" t="str">
        <f t="shared" si="11"/>
        <v>Warren Mott</v>
      </c>
      <c r="P67" s="32"/>
      <c r="Q67" s="32"/>
      <c r="R67" s="32"/>
      <c r="S67" s="35"/>
      <c r="T67" s="35"/>
      <c r="U67" s="35"/>
      <c r="V67" s="35"/>
      <c r="W67" s="7"/>
    </row>
    <row r="68" spans="1:23" ht="12.75">
      <c r="A68" s="59">
        <v>8</v>
      </c>
      <c r="B68" s="32" t="s">
        <v>140</v>
      </c>
      <c r="C68" s="6" t="str">
        <f t="shared" si="10"/>
        <v>St. Clair Shores South Lake</v>
      </c>
      <c r="D68" s="32">
        <v>256</v>
      </c>
      <c r="E68" s="32">
        <v>234</v>
      </c>
      <c r="F68" s="32">
        <v>181</v>
      </c>
      <c r="G68" s="35"/>
      <c r="H68" s="35"/>
      <c r="I68" s="35"/>
      <c r="J68" s="35"/>
      <c r="K68" s="7"/>
      <c r="L68" s="1"/>
      <c r="M68" s="59">
        <v>38</v>
      </c>
      <c r="N68" s="32" t="s">
        <v>81</v>
      </c>
      <c r="O68" s="6" t="str">
        <f t="shared" si="11"/>
        <v>Warren Mott</v>
      </c>
      <c r="P68" s="32">
        <v>167</v>
      </c>
      <c r="Q68" s="32">
        <v>164</v>
      </c>
      <c r="R68" s="32">
        <v>125</v>
      </c>
      <c r="S68" s="35"/>
      <c r="T68" s="35"/>
      <c r="U68" s="35"/>
      <c r="V68" s="35"/>
      <c r="W68" s="7"/>
    </row>
    <row r="69" spans="1:23" ht="12.75">
      <c r="A69" s="59"/>
      <c r="B69" s="32"/>
      <c r="C69" s="6" t="str">
        <f t="shared" si="10"/>
        <v>St. Clair Shores South Lake</v>
      </c>
      <c r="D69" s="32"/>
      <c r="E69" s="32"/>
      <c r="F69" s="32"/>
      <c r="G69" s="35"/>
      <c r="H69" s="35"/>
      <c r="I69" s="35"/>
      <c r="J69" s="35"/>
      <c r="K69" s="7"/>
      <c r="L69" s="1"/>
      <c r="M69" s="59"/>
      <c r="N69" s="32" t="s">
        <v>82</v>
      </c>
      <c r="O69" s="6" t="str">
        <f t="shared" si="11"/>
        <v>Warren Mott</v>
      </c>
      <c r="P69" s="32"/>
      <c r="Q69" s="32"/>
      <c r="R69" s="32"/>
      <c r="S69" s="35"/>
      <c r="T69" s="35"/>
      <c r="U69" s="35"/>
      <c r="V69" s="35"/>
      <c r="W69" s="7"/>
    </row>
    <row r="70" spans="1:23" ht="12.75">
      <c r="A70" s="59"/>
      <c r="B70" s="32"/>
      <c r="C70" s="6" t="str">
        <f t="shared" si="10"/>
        <v>St. Clair Shores South Lake</v>
      </c>
      <c r="D70" s="6"/>
      <c r="E70" s="6"/>
      <c r="F70" s="6"/>
      <c r="G70" s="35"/>
      <c r="H70" s="35"/>
      <c r="I70" s="35"/>
      <c r="J70" s="35"/>
      <c r="K70" s="7"/>
      <c r="L70" s="1"/>
      <c r="M70" s="59"/>
      <c r="N70" s="32" t="s">
        <v>83</v>
      </c>
      <c r="O70" s="6" t="str">
        <f t="shared" si="11"/>
        <v>Warren Mott</v>
      </c>
      <c r="P70" s="6"/>
      <c r="Q70" s="6"/>
      <c r="R70" s="6"/>
      <c r="S70" s="35"/>
      <c r="T70" s="35"/>
      <c r="U70" s="35"/>
      <c r="V70" s="35"/>
      <c r="W70" s="7"/>
    </row>
    <row r="71" spans="1:23" ht="12.75">
      <c r="A71" s="59"/>
      <c r="B71" s="32" t="s">
        <v>60</v>
      </c>
      <c r="C71" s="6" t="str">
        <f t="shared" si="10"/>
        <v>St. Clair Shores South Lake</v>
      </c>
      <c r="D71" s="6"/>
      <c r="E71" s="32"/>
      <c r="F71" s="32"/>
      <c r="G71" s="35"/>
      <c r="H71" s="35"/>
      <c r="I71" s="35"/>
      <c r="J71" s="35"/>
      <c r="K71" s="7"/>
      <c r="L71" s="1"/>
      <c r="M71" s="59"/>
      <c r="N71" s="32" t="s">
        <v>60</v>
      </c>
      <c r="O71" s="6" t="str">
        <f t="shared" si="11"/>
        <v>Warren Mott</v>
      </c>
      <c r="P71" s="6"/>
      <c r="Q71" s="32"/>
      <c r="R71" s="32"/>
      <c r="S71" s="35"/>
      <c r="T71" s="35"/>
      <c r="U71" s="35"/>
      <c r="V71" s="35"/>
      <c r="W71" s="7"/>
    </row>
    <row r="72" spans="1:23" ht="12.75">
      <c r="A72" s="60"/>
      <c r="B72" s="9" t="s">
        <v>25</v>
      </c>
      <c r="C72" s="9" t="str">
        <f t="shared" si="10"/>
        <v>St. Clair Shores South Lake</v>
      </c>
      <c r="D72" s="9">
        <f>SUM(D62:D71)</f>
        <v>1040</v>
      </c>
      <c r="E72" s="9">
        <f>SUM(E62:E71)</f>
        <v>955</v>
      </c>
      <c r="F72" s="9">
        <f>SUM(F62:F71)</f>
        <v>950</v>
      </c>
      <c r="G72" s="9">
        <v>153</v>
      </c>
      <c r="H72" s="9">
        <v>174</v>
      </c>
      <c r="I72" s="9">
        <v>163</v>
      </c>
      <c r="J72" s="9">
        <v>207</v>
      </c>
      <c r="K72" s="10">
        <f>SUM(D72:J72)</f>
        <v>3642</v>
      </c>
      <c r="L72" s="1"/>
      <c r="M72" s="8"/>
      <c r="N72" s="9" t="s">
        <v>25</v>
      </c>
      <c r="O72" s="9" t="str">
        <f t="shared" si="11"/>
        <v>Warren Mott</v>
      </c>
      <c r="P72" s="9">
        <f>SUM(P62:P71)</f>
        <v>687</v>
      </c>
      <c r="Q72" s="9">
        <f>SUM(Q62:Q71)</f>
        <v>829</v>
      </c>
      <c r="R72" s="9">
        <f>SUM(R62:R71)</f>
        <v>763</v>
      </c>
      <c r="S72" s="9">
        <v>134</v>
      </c>
      <c r="T72" s="9">
        <v>153</v>
      </c>
      <c r="U72" s="9">
        <v>120</v>
      </c>
      <c r="V72" s="9">
        <v>135</v>
      </c>
      <c r="W72" s="10">
        <f>SUM(P72:V72)</f>
        <v>2821</v>
      </c>
    </row>
    <row r="73" spans="1:23" ht="12.75">
      <c r="A73" s="58"/>
      <c r="B73" s="3" t="s">
        <v>16</v>
      </c>
      <c r="C73" s="3" t="s">
        <v>17</v>
      </c>
      <c r="D73" s="3" t="s">
        <v>18</v>
      </c>
      <c r="E73" s="3" t="s">
        <v>19</v>
      </c>
      <c r="F73" s="3" t="s">
        <v>20</v>
      </c>
      <c r="G73" s="3" t="s">
        <v>21</v>
      </c>
      <c r="H73" s="3" t="s">
        <v>22</v>
      </c>
      <c r="I73" s="3" t="s">
        <v>23</v>
      </c>
      <c r="J73" s="3" t="s">
        <v>24</v>
      </c>
      <c r="K73" s="4"/>
      <c r="L73" s="1"/>
      <c r="M73" s="58"/>
      <c r="N73" s="3" t="s">
        <v>16</v>
      </c>
      <c r="O73" s="3" t="s">
        <v>17</v>
      </c>
      <c r="P73" s="3" t="s">
        <v>18</v>
      </c>
      <c r="Q73" s="3" t="s">
        <v>19</v>
      </c>
      <c r="R73" s="3" t="s">
        <v>20</v>
      </c>
      <c r="S73" s="3" t="s">
        <v>21</v>
      </c>
      <c r="T73" s="3" t="s">
        <v>22</v>
      </c>
      <c r="U73" s="3" t="s">
        <v>23</v>
      </c>
      <c r="V73" s="3" t="s">
        <v>24</v>
      </c>
      <c r="W73" s="4"/>
    </row>
    <row r="74" spans="1:23" ht="12.75">
      <c r="A74" s="59"/>
      <c r="B74" s="32" t="s">
        <v>141</v>
      </c>
      <c r="C74" s="6" t="s">
        <v>84</v>
      </c>
      <c r="D74" s="6">
        <v>206</v>
      </c>
      <c r="E74" s="6">
        <v>225</v>
      </c>
      <c r="F74" s="32">
        <v>202</v>
      </c>
      <c r="G74" s="35"/>
      <c r="H74" s="35"/>
      <c r="I74" s="35"/>
      <c r="J74" s="35"/>
      <c r="K74" s="7"/>
      <c r="L74" s="1"/>
      <c r="M74" s="59"/>
      <c r="N74" s="32" t="s">
        <v>187</v>
      </c>
      <c r="O74" s="6" t="s">
        <v>242</v>
      </c>
      <c r="P74" s="6">
        <v>146</v>
      </c>
      <c r="Q74" s="6">
        <v>161</v>
      </c>
      <c r="R74" s="32">
        <v>195</v>
      </c>
      <c r="S74" s="35"/>
      <c r="T74" s="35"/>
      <c r="U74" s="35"/>
      <c r="V74" s="35"/>
      <c r="W74" s="7"/>
    </row>
    <row r="75" spans="1:23" ht="12.75">
      <c r="A75" s="59" t="s">
        <v>8</v>
      </c>
      <c r="B75" s="32" t="s">
        <v>142</v>
      </c>
      <c r="C75" s="6" t="str">
        <f>C74</f>
        <v>Roseville</v>
      </c>
      <c r="D75" s="6">
        <v>234</v>
      </c>
      <c r="E75" s="6">
        <v>214</v>
      </c>
      <c r="F75" s="6">
        <v>235</v>
      </c>
      <c r="G75" s="35"/>
      <c r="H75" s="35"/>
      <c r="I75" s="35"/>
      <c r="J75" s="35"/>
      <c r="K75" s="7"/>
      <c r="L75" s="1"/>
      <c r="M75" s="59" t="s">
        <v>8</v>
      </c>
      <c r="N75" s="32" t="s">
        <v>188</v>
      </c>
      <c r="O75" s="6" t="str">
        <f>O74</f>
        <v>St. Clair Shores South Lake</v>
      </c>
      <c r="P75" s="6">
        <v>152</v>
      </c>
      <c r="Q75" s="6">
        <v>161</v>
      </c>
      <c r="R75" s="6">
        <v>216</v>
      </c>
      <c r="S75" s="35"/>
      <c r="T75" s="35"/>
      <c r="U75" s="35"/>
      <c r="V75" s="35"/>
      <c r="W75" s="7"/>
    </row>
    <row r="76" spans="1:23" ht="12.75">
      <c r="A76" s="59" t="s">
        <v>9</v>
      </c>
      <c r="B76" s="32" t="s">
        <v>143</v>
      </c>
      <c r="C76" s="6" t="str">
        <f aca="true" t="shared" si="12" ref="C76:C84">C75</f>
        <v>Roseville</v>
      </c>
      <c r="D76" s="6">
        <v>224</v>
      </c>
      <c r="E76" s="6">
        <v>276</v>
      </c>
      <c r="F76" s="6">
        <v>264</v>
      </c>
      <c r="G76" s="35"/>
      <c r="H76" s="35"/>
      <c r="I76" s="35"/>
      <c r="J76" s="35"/>
      <c r="K76" s="7"/>
      <c r="L76" s="1"/>
      <c r="M76" s="59" t="s">
        <v>9</v>
      </c>
      <c r="N76" s="32" t="s">
        <v>189</v>
      </c>
      <c r="O76" s="6" t="str">
        <f aca="true" t="shared" si="13" ref="O76:O84">O75</f>
        <v>St. Clair Shores South Lake</v>
      </c>
      <c r="P76" s="6">
        <v>129</v>
      </c>
      <c r="Q76" s="6">
        <v>126</v>
      </c>
      <c r="R76" s="6">
        <v>134</v>
      </c>
      <c r="S76" s="35"/>
      <c r="T76" s="35"/>
      <c r="U76" s="35"/>
      <c r="V76" s="35"/>
      <c r="W76" s="7"/>
    </row>
    <row r="77" spans="1:23" ht="12.75">
      <c r="A77" s="59" t="s">
        <v>10</v>
      </c>
      <c r="B77" s="32" t="s">
        <v>144</v>
      </c>
      <c r="C77" s="6" t="str">
        <f t="shared" si="12"/>
        <v>Roseville</v>
      </c>
      <c r="D77" s="32">
        <v>214</v>
      </c>
      <c r="E77" s="32">
        <v>237</v>
      </c>
      <c r="F77" s="32">
        <v>202</v>
      </c>
      <c r="G77" s="35"/>
      <c r="H77" s="35"/>
      <c r="I77" s="35"/>
      <c r="J77" s="35"/>
      <c r="K77" s="7"/>
      <c r="L77" s="1"/>
      <c r="M77" s="59" t="s">
        <v>10</v>
      </c>
      <c r="N77" s="32" t="s">
        <v>190</v>
      </c>
      <c r="O77" s="6" t="str">
        <f t="shared" si="13"/>
        <v>St. Clair Shores South Lake</v>
      </c>
      <c r="P77" s="32"/>
      <c r="Q77" s="32"/>
      <c r="R77" s="32"/>
      <c r="S77" s="35"/>
      <c r="T77" s="35"/>
      <c r="U77" s="35"/>
      <c r="V77" s="35"/>
      <c r="W77" s="7"/>
    </row>
    <row r="78" spans="1:23" ht="12.75">
      <c r="A78" s="59" t="s">
        <v>11</v>
      </c>
      <c r="B78" s="32" t="s">
        <v>145</v>
      </c>
      <c r="C78" s="6" t="str">
        <f t="shared" si="12"/>
        <v>Roseville</v>
      </c>
      <c r="D78" s="32">
        <v>246</v>
      </c>
      <c r="E78" s="32">
        <v>181</v>
      </c>
      <c r="F78" s="32"/>
      <c r="G78" s="35"/>
      <c r="H78" s="35"/>
      <c r="I78" s="35"/>
      <c r="J78" s="35"/>
      <c r="K78" s="7"/>
      <c r="L78" s="1"/>
      <c r="M78" s="59" t="s">
        <v>11</v>
      </c>
      <c r="N78" s="32" t="s">
        <v>191</v>
      </c>
      <c r="O78" s="6" t="str">
        <f t="shared" si="13"/>
        <v>St. Clair Shores South Lake</v>
      </c>
      <c r="P78" s="32">
        <v>112</v>
      </c>
      <c r="Q78" s="32">
        <v>115</v>
      </c>
      <c r="R78" s="32">
        <v>96</v>
      </c>
      <c r="S78" s="35"/>
      <c r="T78" s="35"/>
      <c r="U78" s="35"/>
      <c r="V78" s="35"/>
      <c r="W78" s="7"/>
    </row>
    <row r="79" spans="1:23" ht="12.75">
      <c r="A79" s="59"/>
      <c r="B79" s="32" t="s">
        <v>146</v>
      </c>
      <c r="C79" s="6" t="str">
        <f t="shared" si="12"/>
        <v>Roseville</v>
      </c>
      <c r="D79" s="32"/>
      <c r="E79" s="32"/>
      <c r="F79" s="32">
        <v>256</v>
      </c>
      <c r="G79" s="35"/>
      <c r="H79" s="35"/>
      <c r="I79" s="35"/>
      <c r="J79" s="35"/>
      <c r="K79" s="7"/>
      <c r="L79" s="1"/>
      <c r="M79" s="59"/>
      <c r="N79" s="104" t="s">
        <v>395</v>
      </c>
      <c r="O79" s="6" t="str">
        <f t="shared" si="13"/>
        <v>St. Clair Shores South Lake</v>
      </c>
      <c r="P79" s="32">
        <v>151</v>
      </c>
      <c r="Q79" s="32">
        <v>119</v>
      </c>
      <c r="R79" s="32">
        <v>129</v>
      </c>
      <c r="S79" s="35"/>
      <c r="T79" s="35"/>
      <c r="U79" s="35"/>
      <c r="V79" s="35"/>
      <c r="W79" s="7"/>
    </row>
    <row r="80" spans="1:23" ht="12.75">
      <c r="A80" s="59">
        <v>9</v>
      </c>
      <c r="B80" s="32" t="s">
        <v>147</v>
      </c>
      <c r="C80" s="6" t="str">
        <f t="shared" si="12"/>
        <v>Roseville</v>
      </c>
      <c r="D80" s="32"/>
      <c r="E80" s="32"/>
      <c r="F80" s="32"/>
      <c r="G80" s="35"/>
      <c r="H80" s="35"/>
      <c r="I80" s="35"/>
      <c r="J80" s="35"/>
      <c r="K80" s="7"/>
      <c r="L80" s="1"/>
      <c r="M80" s="59">
        <v>39</v>
      </c>
      <c r="N80" s="32" t="s">
        <v>192</v>
      </c>
      <c r="O80" s="6" t="str">
        <f t="shared" si="13"/>
        <v>St. Clair Shores South Lake</v>
      </c>
      <c r="P80" s="32"/>
      <c r="Q80" s="32"/>
      <c r="R80" s="32"/>
      <c r="S80" s="35"/>
      <c r="T80" s="35"/>
      <c r="U80" s="35"/>
      <c r="V80" s="35"/>
      <c r="W80" s="7"/>
    </row>
    <row r="81" spans="1:23" ht="12.75">
      <c r="A81" s="59"/>
      <c r="B81" s="32"/>
      <c r="C81" s="6" t="str">
        <f t="shared" si="12"/>
        <v>Roseville</v>
      </c>
      <c r="D81" s="32"/>
      <c r="E81" s="32"/>
      <c r="F81" s="32"/>
      <c r="G81" s="35"/>
      <c r="H81" s="35"/>
      <c r="I81" s="35"/>
      <c r="J81" s="35"/>
      <c r="K81" s="7"/>
      <c r="L81" s="1"/>
      <c r="M81" s="59"/>
      <c r="N81" s="32"/>
      <c r="O81" s="6" t="str">
        <f t="shared" si="13"/>
        <v>St. Clair Shores South Lake</v>
      </c>
      <c r="P81" s="32"/>
      <c r="Q81" s="32"/>
      <c r="R81" s="32"/>
      <c r="S81" s="35"/>
      <c r="T81" s="35"/>
      <c r="U81" s="35"/>
      <c r="V81" s="35"/>
      <c r="W81" s="7"/>
    </row>
    <row r="82" spans="1:23" ht="12.75">
      <c r="A82" s="59"/>
      <c r="B82" s="32"/>
      <c r="C82" s="6" t="str">
        <f t="shared" si="12"/>
        <v>Roseville</v>
      </c>
      <c r="D82" s="6"/>
      <c r="E82" s="6"/>
      <c r="F82" s="6"/>
      <c r="G82" s="35"/>
      <c r="H82" s="35"/>
      <c r="I82" s="35"/>
      <c r="J82" s="35"/>
      <c r="K82" s="7"/>
      <c r="L82" s="1"/>
      <c r="M82" s="59"/>
      <c r="N82" s="32"/>
      <c r="O82" s="6" t="str">
        <f t="shared" si="13"/>
        <v>St. Clair Shores South Lake</v>
      </c>
      <c r="P82" s="6"/>
      <c r="Q82" s="6"/>
      <c r="R82" s="6"/>
      <c r="S82" s="35"/>
      <c r="T82" s="35"/>
      <c r="U82" s="35"/>
      <c r="V82" s="35"/>
      <c r="W82" s="7"/>
    </row>
    <row r="83" spans="1:23" ht="12.75">
      <c r="A83" s="59"/>
      <c r="B83" s="32" t="s">
        <v>60</v>
      </c>
      <c r="C83" s="6" t="str">
        <f t="shared" si="12"/>
        <v>Roseville</v>
      </c>
      <c r="D83" s="6"/>
      <c r="E83" s="32"/>
      <c r="F83" s="32"/>
      <c r="G83" s="35"/>
      <c r="H83" s="35"/>
      <c r="I83" s="35"/>
      <c r="J83" s="35"/>
      <c r="K83" s="7"/>
      <c r="L83" s="1"/>
      <c r="M83" s="59"/>
      <c r="N83" s="32" t="s">
        <v>60</v>
      </c>
      <c r="O83" s="6" t="str">
        <f t="shared" si="13"/>
        <v>St. Clair Shores South Lake</v>
      </c>
      <c r="P83" s="6"/>
      <c r="Q83" s="32"/>
      <c r="R83" s="32"/>
      <c r="S83" s="35"/>
      <c r="T83" s="35"/>
      <c r="U83" s="35"/>
      <c r="V83" s="35"/>
      <c r="W83" s="7"/>
    </row>
    <row r="84" spans="1:23" ht="12.75">
      <c r="A84" s="60"/>
      <c r="B84" s="9" t="s">
        <v>25</v>
      </c>
      <c r="C84" s="9" t="str">
        <f t="shared" si="12"/>
        <v>Roseville</v>
      </c>
      <c r="D84" s="9">
        <f>SUM(D74:D83)</f>
        <v>1124</v>
      </c>
      <c r="E84" s="9">
        <f>SUM(E74:E83)</f>
        <v>1133</v>
      </c>
      <c r="F84" s="9">
        <f>SUM(F74:F83)</f>
        <v>1159</v>
      </c>
      <c r="G84" s="9">
        <v>211</v>
      </c>
      <c r="H84" s="9">
        <v>196</v>
      </c>
      <c r="I84" s="9">
        <v>217</v>
      </c>
      <c r="J84" s="9">
        <v>259</v>
      </c>
      <c r="K84" s="10">
        <f>SUM(D84:J84)</f>
        <v>4299</v>
      </c>
      <c r="L84" s="1"/>
      <c r="M84" s="8"/>
      <c r="N84" s="9" t="s">
        <v>25</v>
      </c>
      <c r="O84" s="9" t="str">
        <f t="shared" si="13"/>
        <v>St. Clair Shores South Lake</v>
      </c>
      <c r="P84" s="9">
        <f>SUM(P74:P83)</f>
        <v>690</v>
      </c>
      <c r="Q84" s="9">
        <f>SUM(Q74:Q83)</f>
        <v>682</v>
      </c>
      <c r="R84" s="9">
        <f>SUM(R74:R83)</f>
        <v>770</v>
      </c>
      <c r="S84" s="9">
        <v>157</v>
      </c>
      <c r="T84" s="9">
        <v>120</v>
      </c>
      <c r="U84" s="9">
        <v>136</v>
      </c>
      <c r="V84" s="9">
        <v>135</v>
      </c>
      <c r="W84" s="10">
        <f>SUM(P84:V84)</f>
        <v>2690</v>
      </c>
    </row>
    <row r="85" spans="1:23" ht="12.75">
      <c r="A85" s="58"/>
      <c r="B85" s="3" t="s">
        <v>16</v>
      </c>
      <c r="C85" s="3" t="s">
        <v>17</v>
      </c>
      <c r="D85" s="3" t="s">
        <v>18</v>
      </c>
      <c r="E85" s="3" t="s">
        <v>19</v>
      </c>
      <c r="F85" s="3" t="s">
        <v>20</v>
      </c>
      <c r="G85" s="3" t="s">
        <v>21</v>
      </c>
      <c r="H85" s="3" t="s">
        <v>22</v>
      </c>
      <c r="I85" s="3" t="s">
        <v>23</v>
      </c>
      <c r="J85" s="3" t="s">
        <v>24</v>
      </c>
      <c r="K85" s="4"/>
      <c r="L85" s="1"/>
      <c r="M85" s="58"/>
      <c r="N85" s="3" t="s">
        <v>16</v>
      </c>
      <c r="O85" s="3" t="s">
        <v>17</v>
      </c>
      <c r="P85" s="3" t="s">
        <v>18</v>
      </c>
      <c r="Q85" s="3" t="s">
        <v>19</v>
      </c>
      <c r="R85" s="3" t="s">
        <v>20</v>
      </c>
      <c r="S85" s="3" t="s">
        <v>21</v>
      </c>
      <c r="T85" s="3" t="s">
        <v>22</v>
      </c>
      <c r="U85" s="3" t="s">
        <v>23</v>
      </c>
      <c r="V85" s="3" t="s">
        <v>24</v>
      </c>
      <c r="W85" s="4"/>
    </row>
    <row r="86" spans="1:23" ht="12.75">
      <c r="A86" s="59"/>
      <c r="B86" s="32" t="s">
        <v>148</v>
      </c>
      <c r="C86" s="6" t="s">
        <v>237</v>
      </c>
      <c r="D86" s="6">
        <v>199</v>
      </c>
      <c r="E86" s="6">
        <v>256</v>
      </c>
      <c r="F86" s="32">
        <v>224</v>
      </c>
      <c r="G86" s="35"/>
      <c r="H86" s="35"/>
      <c r="I86" s="35"/>
      <c r="J86" s="35"/>
      <c r="K86" s="7"/>
      <c r="L86" s="1"/>
      <c r="M86" s="59"/>
      <c r="N86" s="32" t="s">
        <v>193</v>
      </c>
      <c r="O86" s="6" t="s">
        <v>84</v>
      </c>
      <c r="P86" s="6">
        <v>159</v>
      </c>
      <c r="Q86" s="6">
        <v>138</v>
      </c>
      <c r="R86" s="32">
        <v>128</v>
      </c>
      <c r="S86" s="35"/>
      <c r="T86" s="35"/>
      <c r="U86" s="35"/>
      <c r="V86" s="35"/>
      <c r="W86" s="7"/>
    </row>
    <row r="87" spans="1:23" ht="12.75">
      <c r="A87" s="59" t="s">
        <v>8</v>
      </c>
      <c r="B87" s="32" t="s">
        <v>149</v>
      </c>
      <c r="C87" s="6" t="str">
        <f>C86</f>
        <v>Macomb Dakota</v>
      </c>
      <c r="D87" s="6">
        <v>187</v>
      </c>
      <c r="E87" s="6"/>
      <c r="F87" s="6"/>
      <c r="G87" s="35"/>
      <c r="H87" s="35"/>
      <c r="I87" s="35"/>
      <c r="J87" s="35"/>
      <c r="K87" s="7"/>
      <c r="L87" s="1"/>
      <c r="M87" s="59" t="s">
        <v>8</v>
      </c>
      <c r="N87" s="32" t="s">
        <v>194</v>
      </c>
      <c r="O87" s="6" t="str">
        <f>O86</f>
        <v>Roseville</v>
      </c>
      <c r="P87" s="6">
        <v>108</v>
      </c>
      <c r="Q87" s="6"/>
      <c r="R87" s="6">
        <v>122</v>
      </c>
      <c r="S87" s="35"/>
      <c r="T87" s="35"/>
      <c r="U87" s="35"/>
      <c r="V87" s="35"/>
      <c r="W87" s="7"/>
    </row>
    <row r="88" spans="1:23" ht="12.75">
      <c r="A88" s="59" t="s">
        <v>9</v>
      </c>
      <c r="B88" s="32" t="s">
        <v>150</v>
      </c>
      <c r="C88" s="6" t="str">
        <f aca="true" t="shared" si="14" ref="C88:C96">C87</f>
        <v>Macomb Dakota</v>
      </c>
      <c r="D88" s="6">
        <v>190</v>
      </c>
      <c r="E88" s="6"/>
      <c r="F88" s="6"/>
      <c r="G88" s="35"/>
      <c r="H88" s="35"/>
      <c r="I88" s="35"/>
      <c r="J88" s="35"/>
      <c r="K88" s="7"/>
      <c r="L88" s="1"/>
      <c r="M88" s="59" t="s">
        <v>9</v>
      </c>
      <c r="N88" s="32" t="s">
        <v>195</v>
      </c>
      <c r="O88" s="6" t="str">
        <f aca="true" t="shared" si="15" ref="O88:O96">O87</f>
        <v>Roseville</v>
      </c>
      <c r="P88" s="6">
        <v>196</v>
      </c>
      <c r="Q88" s="6">
        <v>151</v>
      </c>
      <c r="R88" s="6">
        <v>156</v>
      </c>
      <c r="S88" s="35"/>
      <c r="T88" s="35"/>
      <c r="U88" s="35"/>
      <c r="V88" s="35"/>
      <c r="W88" s="7"/>
    </row>
    <row r="89" spans="1:23" ht="12.75">
      <c r="A89" s="59" t="s">
        <v>10</v>
      </c>
      <c r="B89" s="32" t="s">
        <v>151</v>
      </c>
      <c r="C89" s="6" t="str">
        <f t="shared" si="14"/>
        <v>Macomb Dakota</v>
      </c>
      <c r="D89" s="32"/>
      <c r="E89" s="32"/>
      <c r="F89" s="32">
        <v>218</v>
      </c>
      <c r="G89" s="35"/>
      <c r="H89" s="35"/>
      <c r="I89" s="35"/>
      <c r="J89" s="35"/>
      <c r="K89" s="7"/>
      <c r="L89" s="1"/>
      <c r="M89" s="59" t="s">
        <v>10</v>
      </c>
      <c r="N89" s="32" t="s">
        <v>196</v>
      </c>
      <c r="O89" s="6" t="str">
        <f t="shared" si="15"/>
        <v>Roseville</v>
      </c>
      <c r="P89" s="32">
        <v>146</v>
      </c>
      <c r="Q89" s="32">
        <v>148</v>
      </c>
      <c r="R89" s="32">
        <v>177</v>
      </c>
      <c r="S89" s="35"/>
      <c r="T89" s="35"/>
      <c r="U89" s="35"/>
      <c r="V89" s="35"/>
      <c r="W89" s="7"/>
    </row>
    <row r="90" spans="1:23" ht="12.75">
      <c r="A90" s="59" t="s">
        <v>11</v>
      </c>
      <c r="B90" s="32" t="s">
        <v>152</v>
      </c>
      <c r="C90" s="6" t="str">
        <f t="shared" si="14"/>
        <v>Macomb Dakota</v>
      </c>
      <c r="D90" s="32">
        <v>192</v>
      </c>
      <c r="E90" s="32">
        <v>202</v>
      </c>
      <c r="F90" s="32">
        <v>199</v>
      </c>
      <c r="G90" s="35"/>
      <c r="H90" s="35"/>
      <c r="I90" s="35"/>
      <c r="J90" s="35"/>
      <c r="K90" s="7"/>
      <c r="L90" s="1"/>
      <c r="M90" s="59" t="s">
        <v>11</v>
      </c>
      <c r="N90" s="32" t="s">
        <v>197</v>
      </c>
      <c r="O90" s="6" t="str">
        <f t="shared" si="15"/>
        <v>Roseville</v>
      </c>
      <c r="P90" s="32"/>
      <c r="Q90" s="32"/>
      <c r="R90" s="32"/>
      <c r="S90" s="35"/>
      <c r="T90" s="35"/>
      <c r="U90" s="35"/>
      <c r="V90" s="35"/>
      <c r="W90" s="7"/>
    </row>
    <row r="91" spans="1:23" ht="12.75">
      <c r="A91" s="59"/>
      <c r="B91" s="32" t="s">
        <v>153</v>
      </c>
      <c r="C91" s="6" t="str">
        <f t="shared" si="14"/>
        <v>Macomb Dakota</v>
      </c>
      <c r="D91" s="32">
        <v>248</v>
      </c>
      <c r="E91" s="32">
        <v>254</v>
      </c>
      <c r="F91" s="32">
        <v>220</v>
      </c>
      <c r="G91" s="35"/>
      <c r="H91" s="35"/>
      <c r="I91" s="35"/>
      <c r="J91" s="35"/>
      <c r="K91" s="7"/>
      <c r="L91" s="1"/>
      <c r="M91" s="59"/>
      <c r="N91" s="32" t="s">
        <v>198</v>
      </c>
      <c r="O91" s="6" t="str">
        <f t="shared" si="15"/>
        <v>Roseville</v>
      </c>
      <c r="P91" s="32"/>
      <c r="Q91" s="32"/>
      <c r="R91" s="32">
        <v>122</v>
      </c>
      <c r="S91" s="35"/>
      <c r="T91" s="35"/>
      <c r="U91" s="35"/>
      <c r="V91" s="35"/>
      <c r="W91" s="7"/>
    </row>
    <row r="92" spans="1:23" ht="12.75">
      <c r="A92" s="59">
        <v>10</v>
      </c>
      <c r="B92" s="32" t="s">
        <v>154</v>
      </c>
      <c r="C92" s="6" t="str">
        <f t="shared" si="14"/>
        <v>Macomb Dakota</v>
      </c>
      <c r="D92" s="32"/>
      <c r="E92" s="32"/>
      <c r="F92" s="32">
        <v>203</v>
      </c>
      <c r="G92" s="35"/>
      <c r="H92" s="35"/>
      <c r="I92" s="35"/>
      <c r="J92" s="35"/>
      <c r="K92" s="7"/>
      <c r="L92" s="1"/>
      <c r="M92" s="59">
        <v>40</v>
      </c>
      <c r="N92" s="32" t="s">
        <v>199</v>
      </c>
      <c r="O92" s="6" t="str">
        <f t="shared" si="15"/>
        <v>Roseville</v>
      </c>
      <c r="P92" s="32">
        <v>166</v>
      </c>
      <c r="Q92" s="32"/>
      <c r="R92" s="32"/>
      <c r="S92" s="35"/>
      <c r="T92" s="35"/>
      <c r="U92" s="35"/>
      <c r="V92" s="35"/>
      <c r="W92" s="7"/>
    </row>
    <row r="93" spans="1:23" ht="12.75">
      <c r="A93" s="59"/>
      <c r="B93" s="32"/>
      <c r="C93" s="6" t="str">
        <f t="shared" si="14"/>
        <v>Macomb Dakota</v>
      </c>
      <c r="D93" s="32"/>
      <c r="E93" s="32"/>
      <c r="F93" s="32"/>
      <c r="G93" s="35"/>
      <c r="H93" s="35"/>
      <c r="I93" s="35"/>
      <c r="J93" s="35"/>
      <c r="K93" s="7"/>
      <c r="L93" s="1"/>
      <c r="M93" s="59"/>
      <c r="N93" s="32" t="s">
        <v>200</v>
      </c>
      <c r="O93" s="6" t="str">
        <f t="shared" si="15"/>
        <v>Roseville</v>
      </c>
      <c r="P93" s="32"/>
      <c r="Q93" s="32">
        <v>132</v>
      </c>
      <c r="R93" s="32"/>
      <c r="S93" s="35"/>
      <c r="T93" s="35"/>
      <c r="U93" s="35"/>
      <c r="V93" s="35"/>
      <c r="W93" s="7"/>
    </row>
    <row r="94" spans="1:23" ht="12.75">
      <c r="A94" s="59"/>
      <c r="B94" s="105" t="s">
        <v>60</v>
      </c>
      <c r="C94" s="6" t="str">
        <f t="shared" si="14"/>
        <v>Macomb Dakota</v>
      </c>
      <c r="D94" s="6"/>
      <c r="E94" s="6">
        <v>180</v>
      </c>
      <c r="F94" s="6"/>
      <c r="G94" s="35"/>
      <c r="H94" s="35"/>
      <c r="I94" s="35"/>
      <c r="J94" s="35"/>
      <c r="K94" s="7"/>
      <c r="L94" s="1"/>
      <c r="M94" s="59"/>
      <c r="N94" s="32"/>
      <c r="O94" s="6" t="str">
        <f t="shared" si="15"/>
        <v>Roseville</v>
      </c>
      <c r="P94" s="6"/>
      <c r="Q94" s="6"/>
      <c r="R94" s="6"/>
      <c r="S94" s="35"/>
      <c r="T94" s="35"/>
      <c r="U94" s="35"/>
      <c r="V94" s="35"/>
      <c r="W94" s="7"/>
    </row>
    <row r="95" spans="1:23" ht="12.75">
      <c r="A95" s="59"/>
      <c r="B95" s="32" t="s">
        <v>60</v>
      </c>
      <c r="C95" s="6" t="str">
        <f t="shared" si="14"/>
        <v>Macomb Dakota</v>
      </c>
      <c r="D95" s="6"/>
      <c r="E95" s="32">
        <v>165</v>
      </c>
      <c r="F95" s="32"/>
      <c r="G95" s="35"/>
      <c r="H95" s="35"/>
      <c r="I95" s="35"/>
      <c r="J95" s="35"/>
      <c r="K95" s="7"/>
      <c r="L95" s="1"/>
      <c r="M95" s="59"/>
      <c r="N95" s="32" t="s">
        <v>60</v>
      </c>
      <c r="O95" s="6" t="str">
        <f t="shared" si="15"/>
        <v>Roseville</v>
      </c>
      <c r="P95" s="6"/>
      <c r="Q95" s="32">
        <v>104</v>
      </c>
      <c r="R95" s="32"/>
      <c r="S95" s="35"/>
      <c r="T95" s="35"/>
      <c r="U95" s="35"/>
      <c r="V95" s="35"/>
      <c r="W95" s="7"/>
    </row>
    <row r="96" spans="1:23" ht="12.75">
      <c r="A96" s="60"/>
      <c r="B96" s="9" t="s">
        <v>25</v>
      </c>
      <c r="C96" s="9" t="str">
        <f t="shared" si="14"/>
        <v>Macomb Dakota</v>
      </c>
      <c r="D96" s="9">
        <f>SUM(D86:D95)</f>
        <v>1016</v>
      </c>
      <c r="E96" s="9">
        <f>SUM(E86:E95)</f>
        <v>1057</v>
      </c>
      <c r="F96" s="9">
        <f>SUM(F86:F95)</f>
        <v>1064</v>
      </c>
      <c r="G96" s="9">
        <v>165</v>
      </c>
      <c r="H96" s="9">
        <v>189</v>
      </c>
      <c r="I96" s="9">
        <v>166</v>
      </c>
      <c r="J96" s="9">
        <v>186</v>
      </c>
      <c r="K96" s="10">
        <f>SUM(D96:J96)</f>
        <v>3843</v>
      </c>
      <c r="L96" s="1"/>
      <c r="M96" s="8"/>
      <c r="N96" s="9" t="s">
        <v>25</v>
      </c>
      <c r="O96" s="9" t="str">
        <f t="shared" si="15"/>
        <v>Roseville</v>
      </c>
      <c r="P96" s="9">
        <f>SUM(P86:P95)</f>
        <v>775</v>
      </c>
      <c r="Q96" s="9">
        <f>SUM(Q86:Q95)</f>
        <v>673</v>
      </c>
      <c r="R96" s="9">
        <f>SUM(R86:R95)</f>
        <v>705</v>
      </c>
      <c r="S96" s="9">
        <v>183</v>
      </c>
      <c r="T96" s="9">
        <v>155</v>
      </c>
      <c r="U96" s="9">
        <v>179</v>
      </c>
      <c r="V96" s="9">
        <v>171</v>
      </c>
      <c r="W96" s="10">
        <f>SUM(P96:V96)</f>
        <v>2841</v>
      </c>
    </row>
    <row r="97" spans="1:23" ht="12.75">
      <c r="A97" s="58"/>
      <c r="B97" s="3" t="s">
        <v>16</v>
      </c>
      <c r="C97" s="3" t="s">
        <v>17</v>
      </c>
      <c r="D97" s="3" t="s">
        <v>18</v>
      </c>
      <c r="E97" s="3" t="s">
        <v>19</v>
      </c>
      <c r="F97" s="3" t="s">
        <v>20</v>
      </c>
      <c r="G97" s="3" t="s">
        <v>21</v>
      </c>
      <c r="H97" s="3" t="s">
        <v>22</v>
      </c>
      <c r="I97" s="3" t="s">
        <v>23</v>
      </c>
      <c r="J97" s="3" t="s">
        <v>24</v>
      </c>
      <c r="K97" s="4"/>
      <c r="L97" s="1"/>
      <c r="M97" s="58"/>
      <c r="N97" s="3" t="s">
        <v>16</v>
      </c>
      <c r="O97" s="3" t="s">
        <v>17</v>
      </c>
      <c r="P97" s="3" t="s">
        <v>18</v>
      </c>
      <c r="Q97" s="3" t="s">
        <v>19</v>
      </c>
      <c r="R97" s="3" t="s">
        <v>20</v>
      </c>
      <c r="S97" s="3" t="s">
        <v>21</v>
      </c>
      <c r="T97" s="3" t="s">
        <v>22</v>
      </c>
      <c r="U97" s="3" t="s">
        <v>23</v>
      </c>
      <c r="V97" s="3" t="s">
        <v>24</v>
      </c>
      <c r="W97" s="4"/>
    </row>
    <row r="98" spans="1:23" ht="12.75">
      <c r="A98" s="59"/>
      <c r="B98" s="32" t="s">
        <v>91</v>
      </c>
      <c r="C98" s="6" t="s">
        <v>236</v>
      </c>
      <c r="D98" s="6">
        <v>205</v>
      </c>
      <c r="E98" s="6"/>
      <c r="F98" s="32"/>
      <c r="G98" s="35"/>
      <c r="H98" s="35"/>
      <c r="I98" s="35"/>
      <c r="J98" s="35"/>
      <c r="K98" s="7"/>
      <c r="L98" s="1"/>
      <c r="M98" s="59"/>
      <c r="N98" s="32" t="s">
        <v>201</v>
      </c>
      <c r="O98" s="6" t="s">
        <v>237</v>
      </c>
      <c r="P98" s="6">
        <v>199</v>
      </c>
      <c r="Q98" s="6">
        <v>214</v>
      </c>
      <c r="R98" s="32">
        <v>183</v>
      </c>
      <c r="S98" s="35"/>
      <c r="T98" s="35"/>
      <c r="U98" s="35"/>
      <c r="V98" s="35"/>
      <c r="W98" s="7"/>
    </row>
    <row r="99" spans="1:23" ht="12.75">
      <c r="A99" s="59" t="s">
        <v>8</v>
      </c>
      <c r="B99" s="32" t="s">
        <v>92</v>
      </c>
      <c r="C99" s="6" t="str">
        <f>C98</f>
        <v>Sterling Heights Stevenson</v>
      </c>
      <c r="D99" s="6">
        <v>224</v>
      </c>
      <c r="E99" s="6">
        <v>214</v>
      </c>
      <c r="F99" s="6">
        <v>186</v>
      </c>
      <c r="G99" s="35"/>
      <c r="H99" s="35"/>
      <c r="I99" s="35"/>
      <c r="J99" s="35"/>
      <c r="K99" s="7"/>
      <c r="L99" s="1"/>
      <c r="M99" s="59" t="s">
        <v>8</v>
      </c>
      <c r="N99" s="32" t="s">
        <v>202</v>
      </c>
      <c r="O99" s="6" t="str">
        <f>O98</f>
        <v>Macomb Dakota</v>
      </c>
      <c r="P99" s="6">
        <v>188</v>
      </c>
      <c r="Q99" s="6">
        <v>131</v>
      </c>
      <c r="R99" s="6"/>
      <c r="S99" s="35"/>
      <c r="T99" s="35"/>
      <c r="U99" s="35"/>
      <c r="V99" s="35"/>
      <c r="W99" s="7"/>
    </row>
    <row r="100" spans="1:23" ht="12.75">
      <c r="A100" s="59" t="s">
        <v>9</v>
      </c>
      <c r="B100" s="32" t="s">
        <v>93</v>
      </c>
      <c r="C100" s="6" t="str">
        <f aca="true" t="shared" si="16" ref="C100:C108">C99</f>
        <v>Sterling Heights Stevenson</v>
      </c>
      <c r="D100" s="6">
        <v>192</v>
      </c>
      <c r="E100" s="6">
        <v>300</v>
      </c>
      <c r="F100" s="6">
        <v>190</v>
      </c>
      <c r="G100" s="35"/>
      <c r="H100" s="35"/>
      <c r="I100" s="35"/>
      <c r="J100" s="35"/>
      <c r="K100" s="7"/>
      <c r="L100" s="1"/>
      <c r="M100" s="59" t="s">
        <v>9</v>
      </c>
      <c r="N100" s="32" t="s">
        <v>203</v>
      </c>
      <c r="O100" s="6" t="str">
        <f aca="true" t="shared" si="17" ref="O100:O108">O99</f>
        <v>Macomb Dakota</v>
      </c>
      <c r="P100" s="6">
        <v>232</v>
      </c>
      <c r="Q100" s="32">
        <v>194</v>
      </c>
      <c r="R100" s="6">
        <v>256</v>
      </c>
      <c r="S100" s="35"/>
      <c r="T100" s="35"/>
      <c r="U100" s="35"/>
      <c r="V100" s="35"/>
      <c r="W100" s="7"/>
    </row>
    <row r="101" spans="1:23" ht="12.75">
      <c r="A101" s="59" t="s">
        <v>10</v>
      </c>
      <c r="B101" s="32" t="s">
        <v>94</v>
      </c>
      <c r="C101" s="6" t="str">
        <f t="shared" si="16"/>
        <v>Sterling Heights Stevenson</v>
      </c>
      <c r="D101" s="32">
        <v>215</v>
      </c>
      <c r="E101" s="32">
        <v>226</v>
      </c>
      <c r="F101" s="32">
        <v>235</v>
      </c>
      <c r="G101" s="35"/>
      <c r="H101" s="35"/>
      <c r="I101" s="35"/>
      <c r="J101" s="35"/>
      <c r="K101" s="7"/>
      <c r="L101" s="1"/>
      <c r="M101" s="59" t="s">
        <v>10</v>
      </c>
      <c r="N101" s="32" t="s">
        <v>204</v>
      </c>
      <c r="O101" s="6" t="str">
        <f t="shared" si="17"/>
        <v>Macomb Dakota</v>
      </c>
      <c r="P101" s="32"/>
      <c r="Q101" s="32">
        <v>157</v>
      </c>
      <c r="R101" s="32">
        <v>168</v>
      </c>
      <c r="S101" s="35"/>
      <c r="T101" s="35"/>
      <c r="U101" s="35"/>
      <c r="V101" s="35"/>
      <c r="W101" s="7"/>
    </row>
    <row r="102" spans="1:23" ht="12.75">
      <c r="A102" s="59" t="s">
        <v>11</v>
      </c>
      <c r="B102" s="32" t="s">
        <v>95</v>
      </c>
      <c r="C102" s="6" t="str">
        <f t="shared" si="16"/>
        <v>Sterling Heights Stevenson</v>
      </c>
      <c r="D102" s="32">
        <v>232</v>
      </c>
      <c r="E102" s="32">
        <v>257</v>
      </c>
      <c r="F102" s="32">
        <v>210</v>
      </c>
      <c r="G102" s="35"/>
      <c r="H102" s="35"/>
      <c r="I102" s="35"/>
      <c r="J102" s="35"/>
      <c r="K102" s="7"/>
      <c r="L102" s="1"/>
      <c r="M102" s="59" t="s">
        <v>11</v>
      </c>
      <c r="N102" s="32" t="s">
        <v>205</v>
      </c>
      <c r="O102" s="6" t="str">
        <f t="shared" si="17"/>
        <v>Macomb Dakota</v>
      </c>
      <c r="P102" s="32">
        <v>251</v>
      </c>
      <c r="Q102" s="32">
        <v>200</v>
      </c>
      <c r="R102" s="32">
        <v>156</v>
      </c>
      <c r="S102" s="35"/>
      <c r="T102" s="35"/>
      <c r="U102" s="35"/>
      <c r="V102" s="35"/>
      <c r="W102" s="7"/>
    </row>
    <row r="103" spans="1:23" ht="12.75">
      <c r="A103" s="59"/>
      <c r="B103" s="32" t="s">
        <v>96</v>
      </c>
      <c r="C103" s="6" t="str">
        <f t="shared" si="16"/>
        <v>Sterling Heights Stevenson</v>
      </c>
      <c r="D103" s="32"/>
      <c r="E103" s="32">
        <v>227</v>
      </c>
      <c r="F103" s="32">
        <v>179</v>
      </c>
      <c r="G103" s="35"/>
      <c r="H103" s="35"/>
      <c r="I103" s="35"/>
      <c r="J103" s="35"/>
      <c r="K103" s="7"/>
      <c r="L103" s="1"/>
      <c r="M103" s="59"/>
      <c r="N103" s="32" t="s">
        <v>206</v>
      </c>
      <c r="O103" s="6" t="str">
        <f t="shared" si="17"/>
        <v>Macomb Dakota</v>
      </c>
      <c r="P103" s="32"/>
      <c r="Q103" s="32"/>
      <c r="R103" s="32">
        <v>199</v>
      </c>
      <c r="S103" s="35"/>
      <c r="T103" s="35"/>
      <c r="U103" s="35"/>
      <c r="V103" s="35"/>
      <c r="W103" s="7"/>
    </row>
    <row r="104" spans="1:23" ht="12.75">
      <c r="A104" s="59">
        <v>11</v>
      </c>
      <c r="B104" s="32"/>
      <c r="C104" s="6" t="str">
        <f t="shared" si="16"/>
        <v>Sterling Heights Stevenson</v>
      </c>
      <c r="D104" s="32"/>
      <c r="E104" s="32"/>
      <c r="F104" s="32"/>
      <c r="G104" s="35"/>
      <c r="H104" s="35"/>
      <c r="I104" s="35"/>
      <c r="J104" s="35"/>
      <c r="K104" s="7"/>
      <c r="L104" s="1"/>
      <c r="M104" s="59">
        <v>41</v>
      </c>
      <c r="N104" s="32" t="s">
        <v>207</v>
      </c>
      <c r="O104" s="6" t="str">
        <f t="shared" si="17"/>
        <v>Macomb Dakota</v>
      </c>
      <c r="P104" s="32">
        <v>169</v>
      </c>
      <c r="Q104" s="32"/>
      <c r="R104" s="32"/>
      <c r="S104" s="35"/>
      <c r="T104" s="35"/>
      <c r="U104" s="35"/>
      <c r="V104" s="35"/>
      <c r="W104" s="7"/>
    </row>
    <row r="105" spans="1:23" ht="12.75">
      <c r="A105" s="59"/>
      <c r="B105" s="32"/>
      <c r="C105" s="6" t="str">
        <f t="shared" si="16"/>
        <v>Sterling Heights Stevenson</v>
      </c>
      <c r="D105" s="32"/>
      <c r="E105" s="32"/>
      <c r="F105" s="32"/>
      <c r="G105" s="35"/>
      <c r="H105" s="35"/>
      <c r="I105" s="35"/>
      <c r="J105" s="35"/>
      <c r="K105" s="7"/>
      <c r="L105" s="1"/>
      <c r="M105" s="59"/>
      <c r="N105" s="32"/>
      <c r="O105" s="6" t="str">
        <f t="shared" si="17"/>
        <v>Macomb Dakota</v>
      </c>
      <c r="P105" s="32"/>
      <c r="Q105" s="32"/>
      <c r="R105" s="32"/>
      <c r="S105" s="35"/>
      <c r="T105" s="35"/>
      <c r="U105" s="35"/>
      <c r="V105" s="35"/>
      <c r="W105" s="7"/>
    </row>
    <row r="106" spans="1:23" ht="12.75">
      <c r="A106" s="59"/>
      <c r="B106" s="32"/>
      <c r="C106" s="6" t="str">
        <f t="shared" si="16"/>
        <v>Sterling Heights Stevenson</v>
      </c>
      <c r="D106" s="6"/>
      <c r="E106" s="6"/>
      <c r="F106" s="6"/>
      <c r="G106" s="35"/>
      <c r="H106" s="35"/>
      <c r="I106" s="35"/>
      <c r="J106" s="35"/>
      <c r="K106" s="7"/>
      <c r="L106" s="1"/>
      <c r="M106" s="59"/>
      <c r="N106" s="32"/>
      <c r="O106" s="6" t="str">
        <f t="shared" si="17"/>
        <v>Macomb Dakota</v>
      </c>
      <c r="P106" s="6"/>
      <c r="Q106" s="6"/>
      <c r="R106" s="6"/>
      <c r="S106" s="35"/>
      <c r="T106" s="35"/>
      <c r="U106" s="35"/>
      <c r="V106" s="35"/>
      <c r="W106" s="7"/>
    </row>
    <row r="107" spans="1:23" ht="12.75">
      <c r="A107" s="59"/>
      <c r="B107" s="32" t="s">
        <v>60</v>
      </c>
      <c r="C107" s="6" t="str">
        <f t="shared" si="16"/>
        <v>Sterling Heights Stevenson</v>
      </c>
      <c r="D107" s="6"/>
      <c r="E107" s="32"/>
      <c r="F107" s="32"/>
      <c r="G107" s="35"/>
      <c r="H107" s="35"/>
      <c r="I107" s="35"/>
      <c r="J107" s="35"/>
      <c r="K107" s="7"/>
      <c r="L107" s="1"/>
      <c r="M107" s="59"/>
      <c r="N107" s="32" t="s">
        <v>60</v>
      </c>
      <c r="O107" s="6" t="str">
        <f t="shared" si="17"/>
        <v>Macomb Dakota</v>
      </c>
      <c r="P107" s="6"/>
      <c r="Q107" s="32"/>
      <c r="R107" s="32"/>
      <c r="S107" s="35"/>
      <c r="T107" s="35"/>
      <c r="U107" s="35"/>
      <c r="V107" s="35"/>
      <c r="W107" s="7"/>
    </row>
    <row r="108" spans="1:23" ht="12.75">
      <c r="A108" s="60"/>
      <c r="B108" s="9" t="s">
        <v>25</v>
      </c>
      <c r="C108" s="9" t="str">
        <f t="shared" si="16"/>
        <v>Sterling Heights Stevenson</v>
      </c>
      <c r="D108" s="9">
        <f>SUM(D98:D107)</f>
        <v>1068</v>
      </c>
      <c r="E108" s="9">
        <f>SUM(E98:E107)</f>
        <v>1224</v>
      </c>
      <c r="F108" s="9">
        <f>SUM(F98:F107)</f>
        <v>1000</v>
      </c>
      <c r="G108" s="9">
        <v>236</v>
      </c>
      <c r="H108" s="9">
        <v>280</v>
      </c>
      <c r="I108" s="9">
        <v>236</v>
      </c>
      <c r="J108" s="9">
        <v>224</v>
      </c>
      <c r="K108" s="10">
        <f>SUM(D108:J108)</f>
        <v>4268</v>
      </c>
      <c r="L108" s="1"/>
      <c r="M108" s="8"/>
      <c r="N108" s="9" t="s">
        <v>25</v>
      </c>
      <c r="O108" s="9" t="str">
        <f t="shared" si="17"/>
        <v>Macomb Dakota</v>
      </c>
      <c r="P108" s="9">
        <f>SUM(P98:P107)</f>
        <v>1039</v>
      </c>
      <c r="Q108" s="9">
        <f>SUM(Q98:Q107)</f>
        <v>896</v>
      </c>
      <c r="R108" s="9">
        <f>SUM(R98:R107)</f>
        <v>962</v>
      </c>
      <c r="S108" s="9">
        <v>163</v>
      </c>
      <c r="T108" s="9">
        <v>191</v>
      </c>
      <c r="U108" s="9">
        <v>183</v>
      </c>
      <c r="V108" s="9">
        <v>165</v>
      </c>
      <c r="W108" s="10">
        <f>SUM(P108:V108)</f>
        <v>3599</v>
      </c>
    </row>
    <row r="109" spans="1:23" ht="12.75">
      <c r="A109" s="58"/>
      <c r="B109" s="3" t="s">
        <v>16</v>
      </c>
      <c r="C109" s="3" t="s">
        <v>17</v>
      </c>
      <c r="D109" s="3" t="s">
        <v>18</v>
      </c>
      <c r="E109" s="3" t="s">
        <v>19</v>
      </c>
      <c r="F109" s="3" t="s">
        <v>20</v>
      </c>
      <c r="G109" s="3" t="s">
        <v>21</v>
      </c>
      <c r="H109" s="3" t="s">
        <v>22</v>
      </c>
      <c r="I109" s="3" t="s">
        <v>23</v>
      </c>
      <c r="J109" s="3" t="s">
        <v>24</v>
      </c>
      <c r="K109" s="4"/>
      <c r="L109" s="1"/>
      <c r="M109" s="58"/>
      <c r="N109" s="3" t="s">
        <v>16</v>
      </c>
      <c r="O109" s="3" t="s">
        <v>17</v>
      </c>
      <c r="P109" s="3" t="s">
        <v>18</v>
      </c>
      <c r="Q109" s="3" t="s">
        <v>19</v>
      </c>
      <c r="R109" s="3" t="s">
        <v>20</v>
      </c>
      <c r="S109" s="3" t="s">
        <v>21</v>
      </c>
      <c r="T109" s="3" t="s">
        <v>22</v>
      </c>
      <c r="U109" s="3" t="s">
        <v>23</v>
      </c>
      <c r="V109" s="3" t="s">
        <v>24</v>
      </c>
      <c r="W109" s="4"/>
    </row>
    <row r="110" spans="1:23" ht="12.75">
      <c r="A110" s="59"/>
      <c r="B110" s="32" t="s">
        <v>97</v>
      </c>
      <c r="C110" s="6" t="s">
        <v>109</v>
      </c>
      <c r="D110" s="6">
        <v>208</v>
      </c>
      <c r="E110" s="6">
        <v>204</v>
      </c>
      <c r="F110" s="32">
        <v>194</v>
      </c>
      <c r="G110" s="35"/>
      <c r="H110" s="35"/>
      <c r="I110" s="35"/>
      <c r="J110" s="35"/>
      <c r="K110" s="7"/>
      <c r="L110" s="1"/>
      <c r="M110" s="59"/>
      <c r="N110" s="32" t="s">
        <v>85</v>
      </c>
      <c r="O110" s="6" t="s">
        <v>236</v>
      </c>
      <c r="P110" s="6">
        <v>161</v>
      </c>
      <c r="Q110" s="6">
        <v>226</v>
      </c>
      <c r="R110" s="32">
        <v>192</v>
      </c>
      <c r="S110" s="35"/>
      <c r="T110" s="35"/>
      <c r="U110" s="35"/>
      <c r="V110" s="35"/>
      <c r="W110" s="7"/>
    </row>
    <row r="111" spans="1:23" ht="12.75">
      <c r="A111" s="59" t="s">
        <v>8</v>
      </c>
      <c r="B111" s="32" t="s">
        <v>98</v>
      </c>
      <c r="C111" s="6" t="str">
        <f>C110</f>
        <v>New Baltimore Anchor Bay</v>
      </c>
      <c r="D111" s="6">
        <v>178</v>
      </c>
      <c r="E111" s="6"/>
      <c r="F111" s="6"/>
      <c r="G111" s="35"/>
      <c r="H111" s="35"/>
      <c r="I111" s="35"/>
      <c r="J111" s="35"/>
      <c r="K111" s="7"/>
      <c r="L111" s="1"/>
      <c r="M111" s="59" t="s">
        <v>8</v>
      </c>
      <c r="N111" s="32" t="s">
        <v>86</v>
      </c>
      <c r="O111" s="6" t="str">
        <f>O110</f>
        <v>Sterling Heights Stevenson</v>
      </c>
      <c r="P111" s="6"/>
      <c r="Q111" s="6">
        <v>144</v>
      </c>
      <c r="R111" s="6">
        <v>186</v>
      </c>
      <c r="S111" s="35"/>
      <c r="T111" s="35"/>
      <c r="U111" s="35"/>
      <c r="V111" s="35"/>
      <c r="W111" s="7"/>
    </row>
    <row r="112" spans="1:23" ht="12.75">
      <c r="A112" s="59" t="s">
        <v>9</v>
      </c>
      <c r="B112" s="32" t="s">
        <v>99</v>
      </c>
      <c r="C112" s="6" t="str">
        <f aca="true" t="shared" si="18" ref="C112:C120">C111</f>
        <v>New Baltimore Anchor Bay</v>
      </c>
      <c r="D112" s="6">
        <v>157</v>
      </c>
      <c r="E112" s="6">
        <v>200</v>
      </c>
      <c r="F112" s="6">
        <v>225</v>
      </c>
      <c r="G112" s="35"/>
      <c r="H112" s="35"/>
      <c r="I112" s="35"/>
      <c r="J112" s="35"/>
      <c r="K112" s="7"/>
      <c r="L112" s="1"/>
      <c r="M112" s="59" t="s">
        <v>9</v>
      </c>
      <c r="N112" s="32" t="s">
        <v>87</v>
      </c>
      <c r="O112" s="6" t="str">
        <f aca="true" t="shared" si="19" ref="O112:O120">O111</f>
        <v>Sterling Heights Stevenson</v>
      </c>
      <c r="P112" s="6">
        <v>154</v>
      </c>
      <c r="Q112" s="6"/>
      <c r="R112" s="6"/>
      <c r="S112" s="35"/>
      <c r="T112" s="35"/>
      <c r="U112" s="35"/>
      <c r="V112" s="35"/>
      <c r="W112" s="7"/>
    </row>
    <row r="113" spans="1:23" ht="12.75">
      <c r="A113" s="59" t="s">
        <v>10</v>
      </c>
      <c r="B113" s="32" t="s">
        <v>100</v>
      </c>
      <c r="C113" s="6" t="str">
        <f t="shared" si="18"/>
        <v>New Baltimore Anchor Bay</v>
      </c>
      <c r="D113" s="32"/>
      <c r="E113" s="32"/>
      <c r="F113" s="32">
        <v>211</v>
      </c>
      <c r="G113" s="35"/>
      <c r="H113" s="35"/>
      <c r="I113" s="35"/>
      <c r="J113" s="35"/>
      <c r="K113" s="7"/>
      <c r="L113" s="1"/>
      <c r="M113" s="59" t="s">
        <v>10</v>
      </c>
      <c r="N113" s="32" t="s">
        <v>88</v>
      </c>
      <c r="O113" s="6" t="str">
        <f t="shared" si="19"/>
        <v>Sterling Heights Stevenson</v>
      </c>
      <c r="P113" s="32">
        <v>182</v>
      </c>
      <c r="Q113" s="32">
        <v>200</v>
      </c>
      <c r="R113" s="32">
        <v>226</v>
      </c>
      <c r="S113" s="35"/>
      <c r="T113" s="35"/>
      <c r="U113" s="35"/>
      <c r="V113" s="35"/>
      <c r="W113" s="7"/>
    </row>
    <row r="114" spans="1:23" ht="12.75">
      <c r="A114" s="59" t="s">
        <v>11</v>
      </c>
      <c r="B114" s="32" t="s">
        <v>101</v>
      </c>
      <c r="C114" s="6" t="str">
        <f t="shared" si="18"/>
        <v>New Baltimore Anchor Bay</v>
      </c>
      <c r="D114" s="32">
        <v>233</v>
      </c>
      <c r="E114" s="32">
        <v>232</v>
      </c>
      <c r="F114" s="32">
        <v>159</v>
      </c>
      <c r="G114" s="35"/>
      <c r="H114" s="35"/>
      <c r="I114" s="35"/>
      <c r="J114" s="35"/>
      <c r="K114" s="7"/>
      <c r="L114" s="1"/>
      <c r="M114" s="59" t="s">
        <v>11</v>
      </c>
      <c r="N114" s="32" t="s">
        <v>89</v>
      </c>
      <c r="O114" s="6" t="str">
        <f t="shared" si="19"/>
        <v>Sterling Heights Stevenson</v>
      </c>
      <c r="P114" s="32">
        <v>215</v>
      </c>
      <c r="Q114" s="32">
        <v>196</v>
      </c>
      <c r="R114" s="32">
        <v>224</v>
      </c>
      <c r="S114" s="35"/>
      <c r="T114" s="35"/>
      <c r="U114" s="35"/>
      <c r="V114" s="35"/>
      <c r="W114" s="7"/>
    </row>
    <row r="115" spans="1:23" ht="12.75">
      <c r="A115" s="59"/>
      <c r="B115" s="32" t="s">
        <v>102</v>
      </c>
      <c r="C115" s="6" t="str">
        <f t="shared" si="18"/>
        <v>New Baltimore Anchor Bay</v>
      </c>
      <c r="D115" s="32"/>
      <c r="E115" s="32">
        <v>184</v>
      </c>
      <c r="F115" s="32">
        <v>201</v>
      </c>
      <c r="G115" s="35"/>
      <c r="H115" s="35"/>
      <c r="I115" s="35"/>
      <c r="J115" s="35"/>
      <c r="K115" s="7"/>
      <c r="L115" s="1"/>
      <c r="M115" s="59"/>
      <c r="N115" s="32" t="s">
        <v>90</v>
      </c>
      <c r="O115" s="6" t="str">
        <f t="shared" si="19"/>
        <v>Sterling Heights Stevenson</v>
      </c>
      <c r="P115" s="32">
        <v>204</v>
      </c>
      <c r="Q115" s="32">
        <v>196</v>
      </c>
      <c r="R115" s="32">
        <v>137</v>
      </c>
      <c r="S115" s="35"/>
      <c r="T115" s="35"/>
      <c r="U115" s="35"/>
      <c r="V115" s="35"/>
      <c r="W115" s="7"/>
    </row>
    <row r="116" spans="1:23" ht="12.75">
      <c r="A116" s="59">
        <v>12</v>
      </c>
      <c r="B116" s="32"/>
      <c r="C116" s="6" t="str">
        <f t="shared" si="18"/>
        <v>New Baltimore Anchor Bay</v>
      </c>
      <c r="D116" s="32"/>
      <c r="E116" s="32"/>
      <c r="F116" s="32"/>
      <c r="G116" s="35"/>
      <c r="H116" s="35"/>
      <c r="I116" s="35"/>
      <c r="J116" s="35"/>
      <c r="K116" s="7"/>
      <c r="L116" s="1"/>
      <c r="M116" s="59">
        <v>42</v>
      </c>
      <c r="N116" s="32"/>
      <c r="O116" s="6" t="str">
        <f t="shared" si="19"/>
        <v>Sterling Heights Stevenson</v>
      </c>
      <c r="P116" s="32"/>
      <c r="Q116" s="32"/>
      <c r="R116" s="32"/>
      <c r="S116" s="35"/>
      <c r="T116" s="35"/>
      <c r="U116" s="35"/>
      <c r="V116" s="35"/>
      <c r="W116" s="7"/>
    </row>
    <row r="117" spans="1:23" ht="12.75">
      <c r="A117" s="59"/>
      <c r="B117" s="32"/>
      <c r="C117" s="6" t="str">
        <f t="shared" si="18"/>
        <v>New Baltimore Anchor Bay</v>
      </c>
      <c r="D117" s="32"/>
      <c r="E117" s="32"/>
      <c r="F117" s="32"/>
      <c r="G117" s="35"/>
      <c r="H117" s="35"/>
      <c r="I117" s="35"/>
      <c r="J117" s="35"/>
      <c r="K117" s="7"/>
      <c r="L117" s="1"/>
      <c r="M117" s="59"/>
      <c r="N117" s="32"/>
      <c r="O117" s="6" t="str">
        <f t="shared" si="19"/>
        <v>Sterling Heights Stevenson</v>
      </c>
      <c r="P117" s="32"/>
      <c r="Q117" s="32"/>
      <c r="R117" s="32"/>
      <c r="S117" s="35"/>
      <c r="T117" s="35"/>
      <c r="U117" s="35"/>
      <c r="V117" s="35"/>
      <c r="W117" s="7"/>
    </row>
    <row r="118" spans="1:23" ht="12.75">
      <c r="A118" s="59"/>
      <c r="B118" s="32"/>
      <c r="C118" s="6" t="str">
        <f t="shared" si="18"/>
        <v>New Baltimore Anchor Bay</v>
      </c>
      <c r="D118" s="6"/>
      <c r="E118" s="6"/>
      <c r="F118" s="6"/>
      <c r="G118" s="35"/>
      <c r="H118" s="35"/>
      <c r="I118" s="35"/>
      <c r="J118" s="35"/>
      <c r="K118" s="7"/>
      <c r="L118" s="1"/>
      <c r="M118" s="59"/>
      <c r="N118" s="32"/>
      <c r="O118" s="6" t="str">
        <f t="shared" si="19"/>
        <v>Sterling Heights Stevenson</v>
      </c>
      <c r="P118" s="6"/>
      <c r="Q118" s="6"/>
      <c r="R118" s="6"/>
      <c r="S118" s="35"/>
      <c r="T118" s="35"/>
      <c r="U118" s="35"/>
      <c r="V118" s="35"/>
      <c r="W118" s="7"/>
    </row>
    <row r="119" spans="1:23" ht="12.75">
      <c r="A119" s="59"/>
      <c r="B119" s="32" t="s">
        <v>60</v>
      </c>
      <c r="C119" s="6" t="str">
        <f t="shared" si="18"/>
        <v>New Baltimore Anchor Bay</v>
      </c>
      <c r="D119" s="6">
        <v>153</v>
      </c>
      <c r="E119" s="32">
        <v>144</v>
      </c>
      <c r="F119" s="32"/>
      <c r="G119" s="35"/>
      <c r="H119" s="35"/>
      <c r="I119" s="35"/>
      <c r="J119" s="35"/>
      <c r="K119" s="7"/>
      <c r="L119" s="1"/>
      <c r="M119" s="59"/>
      <c r="N119" s="32" t="s">
        <v>60</v>
      </c>
      <c r="O119" s="6" t="str">
        <f t="shared" si="19"/>
        <v>Sterling Heights Stevenson</v>
      </c>
      <c r="P119" s="6"/>
      <c r="Q119" s="32"/>
      <c r="R119" s="32"/>
      <c r="S119" s="35"/>
      <c r="T119" s="35"/>
      <c r="U119" s="35"/>
      <c r="V119" s="35"/>
      <c r="W119" s="7"/>
    </row>
    <row r="120" spans="1:23" ht="12.75">
      <c r="A120" s="60"/>
      <c r="B120" s="9" t="s">
        <v>25</v>
      </c>
      <c r="C120" s="9" t="str">
        <f t="shared" si="18"/>
        <v>New Baltimore Anchor Bay</v>
      </c>
      <c r="D120" s="9">
        <f>SUM(D110:D119)</f>
        <v>929</v>
      </c>
      <c r="E120" s="9">
        <f>SUM(E110:E119)</f>
        <v>964</v>
      </c>
      <c r="F120" s="9">
        <f>SUM(F110:F119)</f>
        <v>990</v>
      </c>
      <c r="G120" s="9">
        <v>207</v>
      </c>
      <c r="H120" s="9">
        <v>233</v>
      </c>
      <c r="I120" s="9">
        <v>178</v>
      </c>
      <c r="J120" s="9">
        <v>192</v>
      </c>
      <c r="K120" s="10">
        <f>SUM(D120:J120)</f>
        <v>3693</v>
      </c>
      <c r="L120" s="1"/>
      <c r="M120" s="8"/>
      <c r="N120" s="9" t="s">
        <v>25</v>
      </c>
      <c r="O120" s="9" t="str">
        <f t="shared" si="19"/>
        <v>Sterling Heights Stevenson</v>
      </c>
      <c r="P120" s="9">
        <f>SUM(P110:P119)</f>
        <v>916</v>
      </c>
      <c r="Q120" s="9">
        <f>SUM(Q110:Q119)</f>
        <v>962</v>
      </c>
      <c r="R120" s="9">
        <f>SUM(R110:R119)</f>
        <v>965</v>
      </c>
      <c r="S120" s="9">
        <v>154</v>
      </c>
      <c r="T120" s="9">
        <v>204</v>
      </c>
      <c r="U120" s="9">
        <v>155</v>
      </c>
      <c r="V120" s="9">
        <v>196</v>
      </c>
      <c r="W120" s="10">
        <f>SUM(P120:V120)</f>
        <v>3552</v>
      </c>
    </row>
    <row r="121" spans="1:23" ht="12.75">
      <c r="A121" s="58"/>
      <c r="B121" s="3" t="s">
        <v>16</v>
      </c>
      <c r="C121" s="3" t="s">
        <v>17</v>
      </c>
      <c r="D121" s="3" t="s">
        <v>18</v>
      </c>
      <c r="E121" s="3" t="s">
        <v>19</v>
      </c>
      <c r="F121" s="3" t="s">
        <v>20</v>
      </c>
      <c r="G121" s="3" t="s">
        <v>21</v>
      </c>
      <c r="H121" s="3" t="s">
        <v>22</v>
      </c>
      <c r="I121" s="3" t="s">
        <v>23</v>
      </c>
      <c r="J121" s="3" t="s">
        <v>24</v>
      </c>
      <c r="K121" s="4"/>
      <c r="L121" s="1"/>
      <c r="M121" s="58"/>
      <c r="N121" s="3" t="s">
        <v>16</v>
      </c>
      <c r="O121" s="3" t="s">
        <v>17</v>
      </c>
      <c r="P121" s="3" t="s">
        <v>18</v>
      </c>
      <c r="Q121" s="3" t="s">
        <v>19</v>
      </c>
      <c r="R121" s="3" t="s">
        <v>20</v>
      </c>
      <c r="S121" s="3" t="s">
        <v>21</v>
      </c>
      <c r="T121" s="3" t="s">
        <v>22</v>
      </c>
      <c r="U121" s="3" t="s">
        <v>23</v>
      </c>
      <c r="V121" s="3" t="s">
        <v>24</v>
      </c>
      <c r="W121" s="4"/>
    </row>
    <row r="122" spans="1:23" ht="12.75">
      <c r="A122" s="59"/>
      <c r="B122" s="32" t="s">
        <v>216</v>
      </c>
      <c r="C122" s="6" t="s">
        <v>238</v>
      </c>
      <c r="D122" s="6"/>
      <c r="E122" s="6"/>
      <c r="F122" s="32">
        <v>169</v>
      </c>
      <c r="G122" s="35"/>
      <c r="H122" s="35"/>
      <c r="I122" s="35"/>
      <c r="J122" s="35"/>
      <c r="K122" s="7"/>
      <c r="L122" s="1"/>
      <c r="M122" s="59"/>
      <c r="N122" s="32" t="s">
        <v>103</v>
      </c>
      <c r="O122" s="6" t="s">
        <v>109</v>
      </c>
      <c r="P122" s="6">
        <v>141</v>
      </c>
      <c r="Q122" s="6">
        <v>169</v>
      </c>
      <c r="R122" s="32">
        <v>172</v>
      </c>
      <c r="S122" s="35"/>
      <c r="T122" s="35"/>
      <c r="U122" s="35"/>
      <c r="V122" s="35"/>
      <c r="W122" s="7"/>
    </row>
    <row r="123" spans="1:23" ht="12.75">
      <c r="A123" s="59" t="s">
        <v>8</v>
      </c>
      <c r="B123" s="32" t="s">
        <v>217</v>
      </c>
      <c r="C123" s="6" t="str">
        <f>C122</f>
        <v>Clinton Township Chippewa Valley</v>
      </c>
      <c r="D123" s="6">
        <v>184</v>
      </c>
      <c r="E123" s="6"/>
      <c r="F123" s="6"/>
      <c r="G123" s="35"/>
      <c r="H123" s="35"/>
      <c r="I123" s="35"/>
      <c r="J123" s="35"/>
      <c r="K123" s="7"/>
      <c r="L123" s="1"/>
      <c r="M123" s="59" t="s">
        <v>8</v>
      </c>
      <c r="N123" s="32" t="s">
        <v>104</v>
      </c>
      <c r="O123" s="6" t="str">
        <f>O122</f>
        <v>New Baltimore Anchor Bay</v>
      </c>
      <c r="P123" s="6">
        <v>138</v>
      </c>
      <c r="Q123" s="6">
        <v>119</v>
      </c>
      <c r="R123" s="6"/>
      <c r="S123" s="35"/>
      <c r="T123" s="35"/>
      <c r="U123" s="35"/>
      <c r="V123" s="35"/>
      <c r="W123" s="7"/>
    </row>
    <row r="124" spans="1:23" ht="12.75">
      <c r="A124" s="59" t="s">
        <v>9</v>
      </c>
      <c r="B124" s="32" t="s">
        <v>218</v>
      </c>
      <c r="C124" s="6" t="str">
        <f aca="true" t="shared" si="20" ref="C124:C132">C123</f>
        <v>Clinton Township Chippewa Valley</v>
      </c>
      <c r="D124" s="6">
        <v>235</v>
      </c>
      <c r="E124" s="6">
        <v>223</v>
      </c>
      <c r="F124" s="6">
        <v>210</v>
      </c>
      <c r="G124" s="35"/>
      <c r="H124" s="35"/>
      <c r="I124" s="35"/>
      <c r="J124" s="35"/>
      <c r="K124" s="7"/>
      <c r="L124" s="1"/>
      <c r="M124" s="59" t="s">
        <v>9</v>
      </c>
      <c r="N124" s="32" t="s">
        <v>105</v>
      </c>
      <c r="O124" s="6" t="str">
        <f aca="true" t="shared" si="21" ref="O124:O132">O123</f>
        <v>New Baltimore Anchor Bay</v>
      </c>
      <c r="P124" s="6">
        <v>133</v>
      </c>
      <c r="Q124" s="6">
        <v>154</v>
      </c>
      <c r="R124" s="6">
        <v>159</v>
      </c>
      <c r="S124" s="35"/>
      <c r="T124" s="35"/>
      <c r="U124" s="35"/>
      <c r="V124" s="35"/>
      <c r="W124" s="7"/>
    </row>
    <row r="125" spans="1:23" ht="12.75">
      <c r="A125" s="59" t="s">
        <v>10</v>
      </c>
      <c r="B125" s="32" t="s">
        <v>219</v>
      </c>
      <c r="C125" s="6" t="str">
        <f t="shared" si="20"/>
        <v>Clinton Township Chippewa Valley</v>
      </c>
      <c r="D125" s="32">
        <v>212</v>
      </c>
      <c r="E125" s="32">
        <v>203</v>
      </c>
      <c r="F125" s="32">
        <v>202</v>
      </c>
      <c r="G125" s="35"/>
      <c r="H125" s="35"/>
      <c r="I125" s="35"/>
      <c r="J125" s="35"/>
      <c r="K125" s="7"/>
      <c r="L125" s="1"/>
      <c r="M125" s="59" t="s">
        <v>10</v>
      </c>
      <c r="N125" s="32" t="s">
        <v>106</v>
      </c>
      <c r="O125" s="6" t="str">
        <f t="shared" si="21"/>
        <v>New Baltimore Anchor Bay</v>
      </c>
      <c r="P125" s="32">
        <v>101</v>
      </c>
      <c r="Q125" s="32"/>
      <c r="R125" s="32">
        <v>111</v>
      </c>
      <c r="S125" s="35"/>
      <c r="T125" s="35"/>
      <c r="U125" s="35"/>
      <c r="V125" s="35"/>
      <c r="W125" s="7"/>
    </row>
    <row r="126" spans="1:23" ht="12.75">
      <c r="A126" s="59" t="s">
        <v>11</v>
      </c>
      <c r="B126" s="32" t="s">
        <v>220</v>
      </c>
      <c r="C126" s="6" t="str">
        <f t="shared" si="20"/>
        <v>Clinton Township Chippewa Valley</v>
      </c>
      <c r="D126" s="32">
        <v>221</v>
      </c>
      <c r="E126" s="32">
        <v>218</v>
      </c>
      <c r="F126" s="32">
        <v>169</v>
      </c>
      <c r="G126" s="35"/>
      <c r="H126" s="35"/>
      <c r="I126" s="35"/>
      <c r="J126" s="35"/>
      <c r="K126" s="7"/>
      <c r="L126" s="1"/>
      <c r="M126" s="59" t="s">
        <v>11</v>
      </c>
      <c r="N126" s="32" t="s">
        <v>107</v>
      </c>
      <c r="O126" s="6" t="str">
        <f t="shared" si="21"/>
        <v>New Baltimore Anchor Bay</v>
      </c>
      <c r="P126" s="32">
        <v>141</v>
      </c>
      <c r="Q126" s="32">
        <v>153</v>
      </c>
      <c r="R126" s="32">
        <v>107</v>
      </c>
      <c r="S126" s="35"/>
      <c r="T126" s="35"/>
      <c r="U126" s="35"/>
      <c r="V126" s="35"/>
      <c r="W126" s="7"/>
    </row>
    <row r="127" spans="1:23" ht="12.75">
      <c r="A127" s="59"/>
      <c r="B127" s="32" t="s">
        <v>221</v>
      </c>
      <c r="C127" s="6" t="str">
        <f t="shared" si="20"/>
        <v>Clinton Township Chippewa Valley</v>
      </c>
      <c r="D127" s="32">
        <v>192</v>
      </c>
      <c r="E127" s="32">
        <v>243</v>
      </c>
      <c r="F127" s="32">
        <v>203</v>
      </c>
      <c r="G127" s="35"/>
      <c r="H127" s="35"/>
      <c r="I127" s="35"/>
      <c r="J127" s="35"/>
      <c r="K127" s="7"/>
      <c r="L127" s="1"/>
      <c r="M127" s="59"/>
      <c r="N127" s="32" t="s">
        <v>108</v>
      </c>
      <c r="O127" s="6" t="str">
        <f t="shared" si="21"/>
        <v>New Baltimore Anchor Bay</v>
      </c>
      <c r="P127" s="32"/>
      <c r="Q127" s="32">
        <v>90</v>
      </c>
      <c r="R127" s="32">
        <v>92</v>
      </c>
      <c r="S127" s="35"/>
      <c r="T127" s="35"/>
      <c r="U127" s="35"/>
      <c r="V127" s="35"/>
      <c r="W127" s="7"/>
    </row>
    <row r="128" spans="1:23" ht="12.75">
      <c r="A128" s="59">
        <v>13</v>
      </c>
      <c r="B128" s="32" t="s">
        <v>222</v>
      </c>
      <c r="C128" s="6" t="str">
        <f t="shared" si="20"/>
        <v>Clinton Township Chippewa Valley</v>
      </c>
      <c r="D128" s="32"/>
      <c r="E128" s="32"/>
      <c r="F128" s="32"/>
      <c r="G128" s="35"/>
      <c r="H128" s="35"/>
      <c r="I128" s="35"/>
      <c r="J128" s="35"/>
      <c r="K128" s="7"/>
      <c r="L128" s="1"/>
      <c r="M128" s="59">
        <v>43</v>
      </c>
      <c r="N128" s="32"/>
      <c r="O128" s="6" t="str">
        <f t="shared" si="21"/>
        <v>New Baltimore Anchor Bay</v>
      </c>
      <c r="P128" s="32"/>
      <c r="Q128" s="32"/>
      <c r="R128" s="32"/>
      <c r="S128" s="35"/>
      <c r="T128" s="35"/>
      <c r="U128" s="35"/>
      <c r="V128" s="35"/>
      <c r="W128" s="7"/>
    </row>
    <row r="129" spans="1:23" ht="12.75">
      <c r="A129" s="59"/>
      <c r="B129" s="32"/>
      <c r="C129" s="6" t="str">
        <f t="shared" si="20"/>
        <v>Clinton Township Chippewa Valley</v>
      </c>
      <c r="D129" s="32"/>
      <c r="E129" s="32"/>
      <c r="F129" s="32"/>
      <c r="G129" s="35"/>
      <c r="H129" s="35"/>
      <c r="I129" s="35"/>
      <c r="J129" s="35"/>
      <c r="K129" s="7"/>
      <c r="L129" s="1"/>
      <c r="M129" s="59"/>
      <c r="N129" s="32"/>
      <c r="O129" s="6" t="str">
        <f t="shared" si="21"/>
        <v>New Baltimore Anchor Bay</v>
      </c>
      <c r="P129" s="32"/>
      <c r="Q129" s="32"/>
      <c r="R129" s="32"/>
      <c r="S129" s="35"/>
      <c r="T129" s="35"/>
      <c r="U129" s="35"/>
      <c r="V129" s="35"/>
      <c r="W129" s="7"/>
    </row>
    <row r="130" spans="1:23" ht="12.75">
      <c r="A130" s="59"/>
      <c r="B130" s="32"/>
      <c r="C130" s="6" t="str">
        <f t="shared" si="20"/>
        <v>Clinton Township Chippewa Valley</v>
      </c>
      <c r="D130" s="6"/>
      <c r="E130" s="6"/>
      <c r="F130" s="6"/>
      <c r="G130" s="35"/>
      <c r="H130" s="35"/>
      <c r="I130" s="35"/>
      <c r="J130" s="35"/>
      <c r="K130" s="7"/>
      <c r="L130" s="1"/>
      <c r="M130" s="59"/>
      <c r="N130" s="32"/>
      <c r="O130" s="6" t="str">
        <f t="shared" si="21"/>
        <v>New Baltimore Anchor Bay</v>
      </c>
      <c r="P130" s="6"/>
      <c r="Q130" s="6"/>
      <c r="R130" s="6"/>
      <c r="S130" s="35"/>
      <c r="T130" s="35"/>
      <c r="U130" s="35"/>
      <c r="V130" s="35"/>
      <c r="W130" s="7"/>
    </row>
    <row r="131" spans="1:23" ht="12.75">
      <c r="A131" s="59"/>
      <c r="B131" s="32" t="s">
        <v>60</v>
      </c>
      <c r="C131" s="6" t="str">
        <f t="shared" si="20"/>
        <v>Clinton Township Chippewa Valley</v>
      </c>
      <c r="D131" s="6"/>
      <c r="E131" s="32">
        <v>181</v>
      </c>
      <c r="F131" s="32"/>
      <c r="G131" s="35"/>
      <c r="H131" s="35"/>
      <c r="I131" s="35"/>
      <c r="J131" s="35"/>
      <c r="K131" s="7"/>
      <c r="L131" s="1"/>
      <c r="M131" s="59"/>
      <c r="N131" s="32" t="s">
        <v>60</v>
      </c>
      <c r="O131" s="6" t="str">
        <f t="shared" si="21"/>
        <v>New Baltimore Anchor Bay</v>
      </c>
      <c r="P131" s="6"/>
      <c r="Q131" s="32"/>
      <c r="R131" s="32"/>
      <c r="S131" s="35"/>
      <c r="T131" s="35"/>
      <c r="U131" s="35"/>
      <c r="V131" s="35"/>
      <c r="W131" s="7"/>
    </row>
    <row r="132" spans="1:23" ht="12.75">
      <c r="A132" s="60"/>
      <c r="B132" s="9" t="s">
        <v>25</v>
      </c>
      <c r="C132" s="9" t="str">
        <f t="shared" si="20"/>
        <v>Clinton Township Chippewa Valley</v>
      </c>
      <c r="D132" s="9">
        <f>SUM(D122:D131)</f>
        <v>1044</v>
      </c>
      <c r="E132" s="9">
        <f>SUM(E122:E131)</f>
        <v>1068</v>
      </c>
      <c r="F132" s="9">
        <f>SUM(F122:F131)</f>
        <v>953</v>
      </c>
      <c r="G132" s="9">
        <v>214</v>
      </c>
      <c r="H132" s="9">
        <v>180</v>
      </c>
      <c r="I132" s="9">
        <v>224</v>
      </c>
      <c r="J132" s="9">
        <v>204</v>
      </c>
      <c r="K132" s="10">
        <f>SUM(D132:J132)</f>
        <v>3887</v>
      </c>
      <c r="L132" s="1"/>
      <c r="M132" s="8"/>
      <c r="N132" s="9" t="s">
        <v>25</v>
      </c>
      <c r="O132" s="9" t="str">
        <f t="shared" si="21"/>
        <v>New Baltimore Anchor Bay</v>
      </c>
      <c r="P132" s="9">
        <f>SUM(P122:P131)</f>
        <v>654</v>
      </c>
      <c r="Q132" s="9">
        <f>SUM(Q122:Q131)</f>
        <v>685</v>
      </c>
      <c r="R132" s="9">
        <f>SUM(R122:R131)</f>
        <v>641</v>
      </c>
      <c r="S132" s="9">
        <v>122</v>
      </c>
      <c r="T132" s="9">
        <v>120</v>
      </c>
      <c r="U132" s="9">
        <v>143</v>
      </c>
      <c r="V132" s="9">
        <v>137</v>
      </c>
      <c r="W132" s="10">
        <f>SUM(P132:V132)</f>
        <v>2502</v>
      </c>
    </row>
    <row r="133" spans="1:23" ht="12.75">
      <c r="A133" s="58"/>
      <c r="B133" s="3" t="s">
        <v>16</v>
      </c>
      <c r="C133" s="3" t="s">
        <v>17</v>
      </c>
      <c r="D133" s="3" t="s">
        <v>18</v>
      </c>
      <c r="E133" s="3" t="s">
        <v>19</v>
      </c>
      <c r="F133" s="3" t="s">
        <v>20</v>
      </c>
      <c r="G133" s="3" t="s">
        <v>21</v>
      </c>
      <c r="H133" s="3" t="s">
        <v>22</v>
      </c>
      <c r="I133" s="3" t="s">
        <v>23</v>
      </c>
      <c r="J133" s="3" t="s">
        <v>24</v>
      </c>
      <c r="K133" s="4"/>
      <c r="L133" s="1"/>
      <c r="M133" s="58"/>
      <c r="N133" s="3" t="s">
        <v>16</v>
      </c>
      <c r="O133" s="3" t="s">
        <v>17</v>
      </c>
      <c r="P133" s="3" t="s">
        <v>18</v>
      </c>
      <c r="Q133" s="3" t="s">
        <v>19</v>
      </c>
      <c r="R133" s="3" t="s">
        <v>20</v>
      </c>
      <c r="S133" s="3" t="s">
        <v>21</v>
      </c>
      <c r="T133" s="3" t="s">
        <v>22</v>
      </c>
      <c r="U133" s="3" t="s">
        <v>23</v>
      </c>
      <c r="V133" s="3" t="s">
        <v>24</v>
      </c>
      <c r="W133" s="4"/>
    </row>
    <row r="134" spans="1:23" ht="12.75">
      <c r="A134" s="59"/>
      <c r="B134" s="32" t="s">
        <v>230</v>
      </c>
      <c r="C134" s="6" t="s">
        <v>223</v>
      </c>
      <c r="D134" s="6">
        <v>226</v>
      </c>
      <c r="E134" s="6">
        <v>201</v>
      </c>
      <c r="F134" s="32">
        <v>256</v>
      </c>
      <c r="G134" s="35"/>
      <c r="H134" s="35"/>
      <c r="I134" s="35"/>
      <c r="J134" s="35"/>
      <c r="K134" s="7"/>
      <c r="L134" s="1"/>
      <c r="M134" s="59"/>
      <c r="N134" s="32" t="s">
        <v>208</v>
      </c>
      <c r="O134" s="6" t="s">
        <v>238</v>
      </c>
      <c r="P134" s="6">
        <v>190</v>
      </c>
      <c r="Q134" s="6">
        <v>144</v>
      </c>
      <c r="R134" s="32">
        <v>186</v>
      </c>
      <c r="S134" s="35"/>
      <c r="T134" s="35"/>
      <c r="U134" s="35"/>
      <c r="V134" s="35"/>
      <c r="W134" s="7"/>
    </row>
    <row r="135" spans="1:23" ht="12.75">
      <c r="A135" s="59" t="s">
        <v>8</v>
      </c>
      <c r="B135" s="32" t="s">
        <v>231</v>
      </c>
      <c r="C135" s="6" t="str">
        <f>C134</f>
        <v>Macomb L'Anse Creuse North</v>
      </c>
      <c r="D135" s="6">
        <v>193</v>
      </c>
      <c r="E135" s="6">
        <v>255</v>
      </c>
      <c r="F135" s="6">
        <v>210</v>
      </c>
      <c r="G135" s="35"/>
      <c r="H135" s="35"/>
      <c r="I135" s="35"/>
      <c r="J135" s="35"/>
      <c r="K135" s="7"/>
      <c r="L135" s="1"/>
      <c r="M135" s="59" t="s">
        <v>8</v>
      </c>
      <c r="N135" s="32" t="s">
        <v>209</v>
      </c>
      <c r="O135" s="6" t="str">
        <f>O134</f>
        <v>Clinton Township Chippewa Valley</v>
      </c>
      <c r="P135" s="6">
        <v>178</v>
      </c>
      <c r="Q135" s="6">
        <v>224</v>
      </c>
      <c r="R135" s="6">
        <v>182</v>
      </c>
      <c r="S135" s="35"/>
      <c r="T135" s="35"/>
      <c r="U135" s="35"/>
      <c r="V135" s="35"/>
      <c r="W135" s="7"/>
    </row>
    <row r="136" spans="1:23" ht="12.75">
      <c r="A136" s="59" t="s">
        <v>9</v>
      </c>
      <c r="B136" s="32" t="s">
        <v>232</v>
      </c>
      <c r="C136" s="6" t="str">
        <f aca="true" t="shared" si="22" ref="C136:C144">C135</f>
        <v>Macomb L'Anse Creuse North</v>
      </c>
      <c r="D136" s="6">
        <v>241</v>
      </c>
      <c r="E136" s="6">
        <v>240</v>
      </c>
      <c r="F136" s="6">
        <v>206</v>
      </c>
      <c r="G136" s="35"/>
      <c r="H136" s="35"/>
      <c r="I136" s="35"/>
      <c r="J136" s="35"/>
      <c r="K136" s="7"/>
      <c r="L136" s="1"/>
      <c r="M136" s="59" t="s">
        <v>9</v>
      </c>
      <c r="N136" s="32" t="s">
        <v>210</v>
      </c>
      <c r="O136" s="6" t="str">
        <f aca="true" t="shared" si="23" ref="O136:O144">O135</f>
        <v>Clinton Township Chippewa Valley</v>
      </c>
      <c r="P136" s="6"/>
      <c r="Q136" s="6">
        <v>109</v>
      </c>
      <c r="R136" s="6"/>
      <c r="S136" s="35"/>
      <c r="T136" s="35"/>
      <c r="U136" s="35"/>
      <c r="V136" s="35"/>
      <c r="W136" s="7"/>
    </row>
    <row r="137" spans="1:23" ht="12.75">
      <c r="A137" s="59" t="s">
        <v>10</v>
      </c>
      <c r="B137" s="32" t="s">
        <v>233</v>
      </c>
      <c r="C137" s="6" t="str">
        <f t="shared" si="22"/>
        <v>Macomb L'Anse Creuse North</v>
      </c>
      <c r="D137" s="32"/>
      <c r="E137" s="32"/>
      <c r="F137" s="32"/>
      <c r="G137" s="35"/>
      <c r="H137" s="35"/>
      <c r="I137" s="35"/>
      <c r="J137" s="35"/>
      <c r="K137" s="7"/>
      <c r="L137" s="1"/>
      <c r="M137" s="59" t="s">
        <v>10</v>
      </c>
      <c r="N137" s="32" t="s">
        <v>211</v>
      </c>
      <c r="O137" s="6" t="str">
        <f t="shared" si="23"/>
        <v>Clinton Township Chippewa Valley</v>
      </c>
      <c r="P137" s="32">
        <v>173</v>
      </c>
      <c r="Q137" s="32">
        <v>207</v>
      </c>
      <c r="R137" s="32">
        <v>226</v>
      </c>
      <c r="S137" s="35"/>
      <c r="T137" s="35"/>
      <c r="U137" s="35"/>
      <c r="V137" s="35"/>
      <c r="W137" s="7"/>
    </row>
    <row r="138" spans="1:23" ht="12.75">
      <c r="A138" s="59" t="s">
        <v>11</v>
      </c>
      <c r="B138" s="32" t="s">
        <v>234</v>
      </c>
      <c r="C138" s="6" t="str">
        <f t="shared" si="22"/>
        <v>Macomb L'Anse Creuse North</v>
      </c>
      <c r="D138" s="32">
        <v>244</v>
      </c>
      <c r="E138" s="32">
        <v>200</v>
      </c>
      <c r="F138" s="32">
        <v>204</v>
      </c>
      <c r="G138" s="35"/>
      <c r="H138" s="35"/>
      <c r="I138" s="35"/>
      <c r="J138" s="35"/>
      <c r="K138" s="7"/>
      <c r="L138" s="1"/>
      <c r="M138" s="59" t="s">
        <v>11</v>
      </c>
      <c r="N138" s="32" t="s">
        <v>212</v>
      </c>
      <c r="O138" s="6" t="str">
        <f t="shared" si="23"/>
        <v>Clinton Township Chippewa Valley</v>
      </c>
      <c r="P138" s="32">
        <v>162</v>
      </c>
      <c r="Q138" s="32"/>
      <c r="R138" s="32">
        <v>94</v>
      </c>
      <c r="S138" s="35"/>
      <c r="T138" s="35"/>
      <c r="U138" s="35"/>
      <c r="V138" s="35"/>
      <c r="W138" s="7"/>
    </row>
    <row r="139" spans="1:23" ht="12.75">
      <c r="A139" s="59"/>
      <c r="B139" s="32" t="s">
        <v>235</v>
      </c>
      <c r="C139" s="6" t="str">
        <f t="shared" si="22"/>
        <v>Macomb L'Anse Creuse North</v>
      </c>
      <c r="D139" s="32">
        <v>232</v>
      </c>
      <c r="E139" s="32">
        <v>195</v>
      </c>
      <c r="F139" s="32">
        <v>215</v>
      </c>
      <c r="G139" s="35"/>
      <c r="H139" s="35"/>
      <c r="I139" s="35"/>
      <c r="J139" s="35"/>
      <c r="K139" s="7"/>
      <c r="L139" s="1"/>
      <c r="M139" s="59"/>
      <c r="N139" s="32" t="s">
        <v>213</v>
      </c>
      <c r="O139" s="6" t="str">
        <f t="shared" si="23"/>
        <v>Clinton Township Chippewa Valley</v>
      </c>
      <c r="P139" s="32">
        <v>199</v>
      </c>
      <c r="Q139" s="32">
        <v>203</v>
      </c>
      <c r="R139" s="32">
        <v>181</v>
      </c>
      <c r="S139" s="35"/>
      <c r="T139" s="35"/>
      <c r="U139" s="35"/>
      <c r="V139" s="35"/>
      <c r="W139" s="7"/>
    </row>
    <row r="140" spans="1:23" ht="12.75">
      <c r="A140" s="59">
        <v>14</v>
      </c>
      <c r="B140" s="32"/>
      <c r="C140" s="6" t="str">
        <f t="shared" si="22"/>
        <v>Macomb L'Anse Creuse North</v>
      </c>
      <c r="D140" s="32"/>
      <c r="E140" s="32"/>
      <c r="F140" s="32"/>
      <c r="G140" s="35"/>
      <c r="H140" s="35"/>
      <c r="I140" s="35"/>
      <c r="J140" s="35"/>
      <c r="K140" s="7"/>
      <c r="L140" s="1"/>
      <c r="M140" s="59">
        <v>44</v>
      </c>
      <c r="N140" s="32" t="s">
        <v>214</v>
      </c>
      <c r="O140" s="6" t="str">
        <f t="shared" si="23"/>
        <v>Clinton Township Chippewa Valley</v>
      </c>
      <c r="P140" s="32"/>
      <c r="Q140" s="32"/>
      <c r="R140" s="32"/>
      <c r="S140" s="35"/>
      <c r="T140" s="35"/>
      <c r="U140" s="35"/>
      <c r="V140" s="35"/>
      <c r="W140" s="7"/>
    </row>
    <row r="141" spans="1:23" ht="12.75">
      <c r="A141" s="59"/>
      <c r="B141" s="32"/>
      <c r="C141" s="6" t="str">
        <f t="shared" si="22"/>
        <v>Macomb L'Anse Creuse North</v>
      </c>
      <c r="D141" s="32"/>
      <c r="E141" s="32"/>
      <c r="F141" s="32"/>
      <c r="G141" s="35"/>
      <c r="H141" s="35"/>
      <c r="I141" s="35"/>
      <c r="J141" s="35"/>
      <c r="K141" s="7"/>
      <c r="L141" s="1"/>
      <c r="M141" s="59"/>
      <c r="N141" s="32" t="s">
        <v>215</v>
      </c>
      <c r="O141" s="6" t="str">
        <f t="shared" si="23"/>
        <v>Clinton Township Chippewa Valley</v>
      </c>
      <c r="P141" s="32"/>
      <c r="Q141" s="32"/>
      <c r="R141" s="32"/>
      <c r="S141" s="35"/>
      <c r="T141" s="35"/>
      <c r="U141" s="35"/>
      <c r="V141" s="35"/>
      <c r="W141" s="7"/>
    </row>
    <row r="142" spans="1:23" ht="12.75">
      <c r="A142" s="59"/>
      <c r="B142" s="32"/>
      <c r="C142" s="6" t="str">
        <f t="shared" si="22"/>
        <v>Macomb L'Anse Creuse North</v>
      </c>
      <c r="D142" s="6"/>
      <c r="E142" s="6"/>
      <c r="F142" s="6"/>
      <c r="G142" s="35"/>
      <c r="H142" s="35"/>
      <c r="I142" s="35"/>
      <c r="J142" s="35"/>
      <c r="K142" s="7"/>
      <c r="L142" s="1"/>
      <c r="M142" s="59"/>
      <c r="N142" s="32"/>
      <c r="O142" s="6" t="str">
        <f t="shared" si="23"/>
        <v>Clinton Township Chippewa Valley</v>
      </c>
      <c r="P142" s="6"/>
      <c r="Q142" s="6"/>
      <c r="R142" s="6"/>
      <c r="S142" s="35"/>
      <c r="T142" s="35"/>
      <c r="U142" s="35"/>
      <c r="V142" s="35"/>
      <c r="W142" s="7"/>
    </row>
    <row r="143" spans="1:23" ht="12.75">
      <c r="A143" s="59"/>
      <c r="B143" s="32" t="s">
        <v>60</v>
      </c>
      <c r="C143" s="6" t="str">
        <f t="shared" si="22"/>
        <v>Macomb L'Anse Creuse North</v>
      </c>
      <c r="D143" s="6"/>
      <c r="E143" s="32"/>
      <c r="F143" s="32"/>
      <c r="G143" s="35"/>
      <c r="H143" s="35"/>
      <c r="I143" s="35"/>
      <c r="J143" s="35"/>
      <c r="K143" s="7"/>
      <c r="L143" s="1"/>
      <c r="M143" s="59"/>
      <c r="N143" s="32" t="s">
        <v>60</v>
      </c>
      <c r="O143" s="6" t="str">
        <f t="shared" si="23"/>
        <v>Clinton Township Chippewa Valley</v>
      </c>
      <c r="P143" s="6"/>
      <c r="Q143" s="32"/>
      <c r="R143" s="32"/>
      <c r="S143" s="35"/>
      <c r="T143" s="35"/>
      <c r="U143" s="35"/>
      <c r="V143" s="35"/>
      <c r="W143" s="7"/>
    </row>
    <row r="144" spans="1:23" ht="12.75">
      <c r="A144" s="60"/>
      <c r="B144" s="9" t="s">
        <v>25</v>
      </c>
      <c r="C144" s="9" t="str">
        <f t="shared" si="22"/>
        <v>Macomb L'Anse Creuse North</v>
      </c>
      <c r="D144" s="9">
        <f>SUM(D134:D143)</f>
        <v>1136</v>
      </c>
      <c r="E144" s="9">
        <f>SUM(E134:E143)</f>
        <v>1091</v>
      </c>
      <c r="F144" s="9">
        <f>SUM(F134:F143)</f>
        <v>1091</v>
      </c>
      <c r="G144" s="9">
        <v>194</v>
      </c>
      <c r="H144" s="9">
        <v>215</v>
      </c>
      <c r="I144" s="9">
        <v>204</v>
      </c>
      <c r="J144" s="9">
        <v>179</v>
      </c>
      <c r="K144" s="10">
        <f>SUM(D144:J144)</f>
        <v>4110</v>
      </c>
      <c r="L144" s="1"/>
      <c r="M144" s="8"/>
      <c r="N144" s="9" t="s">
        <v>25</v>
      </c>
      <c r="O144" s="9" t="str">
        <f t="shared" si="23"/>
        <v>Clinton Township Chippewa Valley</v>
      </c>
      <c r="P144" s="9">
        <f>SUM(P134:P143)</f>
        <v>902</v>
      </c>
      <c r="Q144" s="9">
        <f>SUM(Q134:Q143)</f>
        <v>887</v>
      </c>
      <c r="R144" s="9">
        <f>SUM(R134:R143)</f>
        <v>869</v>
      </c>
      <c r="S144" s="9">
        <v>184</v>
      </c>
      <c r="T144" s="9">
        <v>120</v>
      </c>
      <c r="U144" s="9">
        <v>171</v>
      </c>
      <c r="V144" s="9">
        <v>173</v>
      </c>
      <c r="W144" s="10">
        <f>SUM(P144:V144)</f>
        <v>3306</v>
      </c>
    </row>
    <row r="145" spans="1:23" ht="12.75">
      <c r="A145" s="58"/>
      <c r="B145" s="3" t="s">
        <v>16</v>
      </c>
      <c r="C145" s="3" t="s">
        <v>17</v>
      </c>
      <c r="D145" s="3" t="s">
        <v>18</v>
      </c>
      <c r="E145" s="3" t="s">
        <v>19</v>
      </c>
      <c r="F145" s="3" t="s">
        <v>20</v>
      </c>
      <c r="G145" s="3" t="s">
        <v>21</v>
      </c>
      <c r="H145" s="3" t="s">
        <v>22</v>
      </c>
      <c r="I145" s="3" t="s">
        <v>23</v>
      </c>
      <c r="J145" s="3" t="s">
        <v>24</v>
      </c>
      <c r="K145" s="4"/>
      <c r="L145" s="1"/>
      <c r="M145" s="58"/>
      <c r="N145" s="3" t="s">
        <v>16</v>
      </c>
      <c r="O145" s="3" t="s">
        <v>17</v>
      </c>
      <c r="P145" s="3" t="s">
        <v>18</v>
      </c>
      <c r="Q145" s="3" t="s">
        <v>19</v>
      </c>
      <c r="R145" s="3" t="s">
        <v>20</v>
      </c>
      <c r="S145" s="3" t="s">
        <v>21</v>
      </c>
      <c r="T145" s="3" t="s">
        <v>22</v>
      </c>
      <c r="U145" s="3" t="s">
        <v>23</v>
      </c>
      <c r="V145" s="3" t="s">
        <v>24</v>
      </c>
      <c r="W145" s="4"/>
    </row>
    <row r="146" spans="1:23" ht="12.75">
      <c r="A146" s="59"/>
      <c r="B146" s="32" t="s">
        <v>244</v>
      </c>
      <c r="C146" s="6" t="s">
        <v>243</v>
      </c>
      <c r="D146" s="6">
        <v>189</v>
      </c>
      <c r="E146" s="6">
        <v>280</v>
      </c>
      <c r="F146" s="32">
        <v>178</v>
      </c>
      <c r="G146" s="35"/>
      <c r="H146" s="35"/>
      <c r="I146" s="35"/>
      <c r="J146" s="35"/>
      <c r="K146" s="7"/>
      <c r="L146" s="1"/>
      <c r="M146" s="59"/>
      <c r="N146" s="32" t="s">
        <v>224</v>
      </c>
      <c r="O146" s="6" t="s">
        <v>223</v>
      </c>
      <c r="P146" s="6">
        <v>201</v>
      </c>
      <c r="Q146" s="6">
        <v>246</v>
      </c>
      <c r="R146" s="32">
        <v>179</v>
      </c>
      <c r="S146" s="35"/>
      <c r="T146" s="35"/>
      <c r="U146" s="35"/>
      <c r="V146" s="35"/>
      <c r="W146" s="7"/>
    </row>
    <row r="147" spans="1:23" ht="12.75">
      <c r="A147" s="59" t="s">
        <v>8</v>
      </c>
      <c r="B147" s="32" t="s">
        <v>245</v>
      </c>
      <c r="C147" s="6" t="str">
        <f>C146</f>
        <v>Warren Fitzgerald</v>
      </c>
      <c r="D147" s="6"/>
      <c r="E147" s="6">
        <v>123</v>
      </c>
      <c r="F147" s="6"/>
      <c r="G147" s="35"/>
      <c r="H147" s="35"/>
      <c r="I147" s="35"/>
      <c r="J147" s="35"/>
      <c r="K147" s="7"/>
      <c r="L147" s="1"/>
      <c r="M147" s="59" t="s">
        <v>8</v>
      </c>
      <c r="N147" s="32" t="s">
        <v>225</v>
      </c>
      <c r="O147" s="6" t="str">
        <f>O146</f>
        <v>Macomb L'Anse Creuse North</v>
      </c>
      <c r="P147" s="6">
        <v>198</v>
      </c>
      <c r="Q147" s="6">
        <v>191</v>
      </c>
      <c r="R147" s="6">
        <v>176</v>
      </c>
      <c r="S147" s="35"/>
      <c r="T147" s="35"/>
      <c r="U147" s="35"/>
      <c r="V147" s="35"/>
      <c r="W147" s="7"/>
    </row>
    <row r="148" spans="1:23" ht="12.75">
      <c r="A148" s="59" t="s">
        <v>9</v>
      </c>
      <c r="B148" s="32" t="s">
        <v>246</v>
      </c>
      <c r="C148" s="6" t="str">
        <f aca="true" t="shared" si="24" ref="C148:C156">C147</f>
        <v>Warren Fitzgerald</v>
      </c>
      <c r="D148" s="6">
        <v>159</v>
      </c>
      <c r="E148" s="6"/>
      <c r="F148" s="6">
        <v>235</v>
      </c>
      <c r="G148" s="35"/>
      <c r="H148" s="35"/>
      <c r="I148" s="35"/>
      <c r="J148" s="35"/>
      <c r="K148" s="7"/>
      <c r="L148" s="1"/>
      <c r="M148" s="59" t="s">
        <v>9</v>
      </c>
      <c r="N148" s="32" t="s">
        <v>226</v>
      </c>
      <c r="O148" s="6" t="str">
        <f aca="true" t="shared" si="25" ref="O148:O156">O147</f>
        <v>Macomb L'Anse Creuse North</v>
      </c>
      <c r="P148" s="6">
        <v>144</v>
      </c>
      <c r="Q148" s="6">
        <v>122</v>
      </c>
      <c r="R148" s="6">
        <v>164</v>
      </c>
      <c r="S148" s="35"/>
      <c r="T148" s="35"/>
      <c r="U148" s="35"/>
      <c r="V148" s="35"/>
      <c r="W148" s="7"/>
    </row>
    <row r="149" spans="1:23" ht="12.75">
      <c r="A149" s="59" t="s">
        <v>10</v>
      </c>
      <c r="B149" s="32" t="s">
        <v>247</v>
      </c>
      <c r="C149" s="6" t="str">
        <f t="shared" si="24"/>
        <v>Warren Fitzgerald</v>
      </c>
      <c r="D149" s="32">
        <v>241</v>
      </c>
      <c r="E149" s="32">
        <v>258</v>
      </c>
      <c r="F149" s="32">
        <v>165</v>
      </c>
      <c r="G149" s="35"/>
      <c r="H149" s="35"/>
      <c r="I149" s="35"/>
      <c r="J149" s="35"/>
      <c r="K149" s="7"/>
      <c r="L149" s="1"/>
      <c r="M149" s="59" t="s">
        <v>10</v>
      </c>
      <c r="N149" s="32" t="s">
        <v>227</v>
      </c>
      <c r="O149" s="6" t="str">
        <f t="shared" si="25"/>
        <v>Macomb L'Anse Creuse North</v>
      </c>
      <c r="P149" s="32">
        <v>175</v>
      </c>
      <c r="Q149" s="32">
        <v>148</v>
      </c>
      <c r="R149" s="32">
        <v>133</v>
      </c>
      <c r="S149" s="35"/>
      <c r="T149" s="35"/>
      <c r="U149" s="35"/>
      <c r="V149" s="35"/>
      <c r="W149" s="7"/>
    </row>
    <row r="150" spans="1:23" ht="12.75">
      <c r="A150" s="59" t="s">
        <v>11</v>
      </c>
      <c r="B150" s="32" t="s">
        <v>248</v>
      </c>
      <c r="C150" s="6" t="str">
        <f t="shared" si="24"/>
        <v>Warren Fitzgerald</v>
      </c>
      <c r="D150" s="32">
        <v>227</v>
      </c>
      <c r="E150" s="32">
        <v>155</v>
      </c>
      <c r="F150" s="32">
        <v>190</v>
      </c>
      <c r="G150" s="35"/>
      <c r="H150" s="35"/>
      <c r="I150" s="35"/>
      <c r="J150" s="35"/>
      <c r="K150" s="7"/>
      <c r="L150" s="1"/>
      <c r="M150" s="59" t="s">
        <v>11</v>
      </c>
      <c r="N150" s="32" t="s">
        <v>228</v>
      </c>
      <c r="O150" s="6" t="str">
        <f t="shared" si="25"/>
        <v>Macomb L'Anse Creuse North</v>
      </c>
      <c r="P150" s="32"/>
      <c r="Q150" s="32"/>
      <c r="R150" s="32"/>
      <c r="S150" s="35"/>
      <c r="T150" s="35"/>
      <c r="U150" s="35"/>
      <c r="V150" s="35"/>
      <c r="W150" s="7"/>
    </row>
    <row r="151" spans="1:23" ht="12.75">
      <c r="A151" s="59"/>
      <c r="B151" s="104" t="s">
        <v>392</v>
      </c>
      <c r="C151" s="6" t="str">
        <f t="shared" si="24"/>
        <v>Warren Fitzgerald</v>
      </c>
      <c r="D151" s="32">
        <v>161</v>
      </c>
      <c r="E151" s="32">
        <v>167</v>
      </c>
      <c r="F151" s="32">
        <v>204</v>
      </c>
      <c r="G151" s="35"/>
      <c r="H151" s="35"/>
      <c r="I151" s="35"/>
      <c r="J151" s="35"/>
      <c r="K151" s="7"/>
      <c r="L151" s="1"/>
      <c r="M151" s="59"/>
      <c r="N151" s="32" t="s">
        <v>229</v>
      </c>
      <c r="O151" s="6" t="str">
        <f t="shared" si="25"/>
        <v>Macomb L'Anse Creuse North</v>
      </c>
      <c r="P151" s="32">
        <v>163</v>
      </c>
      <c r="Q151" s="32">
        <v>160</v>
      </c>
      <c r="R151" s="32">
        <v>166</v>
      </c>
      <c r="S151" s="35"/>
      <c r="T151" s="35"/>
      <c r="U151" s="35"/>
      <c r="V151" s="35"/>
      <c r="W151" s="7"/>
    </row>
    <row r="152" spans="1:23" ht="12.75">
      <c r="A152" s="59">
        <v>15</v>
      </c>
      <c r="B152" s="32"/>
      <c r="C152" s="6" t="str">
        <f t="shared" si="24"/>
        <v>Warren Fitzgerald</v>
      </c>
      <c r="D152" s="32"/>
      <c r="E152" s="32"/>
      <c r="F152" s="32"/>
      <c r="G152" s="35"/>
      <c r="H152" s="35"/>
      <c r="I152" s="35"/>
      <c r="J152" s="35"/>
      <c r="K152" s="7"/>
      <c r="L152" s="1"/>
      <c r="M152" s="59">
        <v>45</v>
      </c>
      <c r="N152" s="32"/>
      <c r="O152" s="6" t="str">
        <f t="shared" si="25"/>
        <v>Macomb L'Anse Creuse North</v>
      </c>
      <c r="P152" s="32"/>
      <c r="Q152" s="32"/>
      <c r="R152" s="32"/>
      <c r="S152" s="35"/>
      <c r="T152" s="35"/>
      <c r="U152" s="35"/>
      <c r="V152" s="35"/>
      <c r="W152" s="7"/>
    </row>
    <row r="153" spans="1:23" ht="12.75">
      <c r="A153" s="59"/>
      <c r="B153" s="32"/>
      <c r="C153" s="6" t="str">
        <f t="shared" si="24"/>
        <v>Warren Fitzgerald</v>
      </c>
      <c r="D153" s="32"/>
      <c r="E153" s="32"/>
      <c r="F153" s="32"/>
      <c r="G153" s="35"/>
      <c r="H153" s="35"/>
      <c r="I153" s="35"/>
      <c r="J153" s="35"/>
      <c r="K153" s="7"/>
      <c r="L153" s="1"/>
      <c r="M153" s="59"/>
      <c r="N153" s="32"/>
      <c r="O153" s="6" t="str">
        <f t="shared" si="25"/>
        <v>Macomb L'Anse Creuse North</v>
      </c>
      <c r="P153" s="32"/>
      <c r="Q153" s="32"/>
      <c r="R153" s="32"/>
      <c r="S153" s="35"/>
      <c r="T153" s="35"/>
      <c r="U153" s="35"/>
      <c r="V153" s="35"/>
      <c r="W153" s="7"/>
    </row>
    <row r="154" spans="1:23" ht="12.75">
      <c r="A154" s="59"/>
      <c r="B154" s="32"/>
      <c r="C154" s="6" t="str">
        <f t="shared" si="24"/>
        <v>Warren Fitzgerald</v>
      </c>
      <c r="D154" s="6"/>
      <c r="E154" s="6"/>
      <c r="F154" s="6"/>
      <c r="G154" s="35"/>
      <c r="H154" s="35"/>
      <c r="I154" s="35"/>
      <c r="J154" s="35"/>
      <c r="K154" s="7"/>
      <c r="L154" s="1"/>
      <c r="M154" s="59"/>
      <c r="N154" s="32"/>
      <c r="O154" s="6" t="str">
        <f t="shared" si="25"/>
        <v>Macomb L'Anse Creuse North</v>
      </c>
      <c r="P154" s="6"/>
      <c r="Q154" s="6"/>
      <c r="R154" s="6"/>
      <c r="S154" s="35"/>
      <c r="T154" s="35"/>
      <c r="U154" s="35"/>
      <c r="V154" s="35"/>
      <c r="W154" s="7"/>
    </row>
    <row r="155" spans="1:23" ht="12.75">
      <c r="A155" s="59"/>
      <c r="B155" s="32" t="s">
        <v>60</v>
      </c>
      <c r="C155" s="6" t="str">
        <f t="shared" si="24"/>
        <v>Warren Fitzgerald</v>
      </c>
      <c r="D155" s="6"/>
      <c r="E155" s="32"/>
      <c r="F155" s="32"/>
      <c r="G155" s="35"/>
      <c r="H155" s="35"/>
      <c r="I155" s="35"/>
      <c r="J155" s="35"/>
      <c r="K155" s="7"/>
      <c r="L155" s="1"/>
      <c r="M155" s="59"/>
      <c r="N155" s="32" t="s">
        <v>60</v>
      </c>
      <c r="O155" s="6" t="str">
        <f t="shared" si="25"/>
        <v>Macomb L'Anse Creuse North</v>
      </c>
      <c r="P155" s="6"/>
      <c r="Q155" s="32"/>
      <c r="R155" s="32"/>
      <c r="S155" s="35"/>
      <c r="T155" s="35"/>
      <c r="U155" s="35"/>
      <c r="V155" s="35"/>
      <c r="W155" s="7"/>
    </row>
    <row r="156" spans="1:23" ht="12.75">
      <c r="A156" s="60"/>
      <c r="B156" s="9" t="s">
        <v>25</v>
      </c>
      <c r="C156" s="9" t="str">
        <f t="shared" si="24"/>
        <v>Warren Fitzgerald</v>
      </c>
      <c r="D156" s="9">
        <f>SUM(D146:D155)</f>
        <v>977</v>
      </c>
      <c r="E156" s="9">
        <f>SUM(E146:E155)</f>
        <v>983</v>
      </c>
      <c r="F156" s="9">
        <f>SUM(F146:F155)</f>
        <v>972</v>
      </c>
      <c r="G156" s="9">
        <v>201</v>
      </c>
      <c r="H156" s="9">
        <v>171</v>
      </c>
      <c r="I156" s="9">
        <v>186</v>
      </c>
      <c r="J156" s="9">
        <v>156</v>
      </c>
      <c r="K156" s="10">
        <f>SUM(D156:J156)</f>
        <v>3646</v>
      </c>
      <c r="L156" s="1"/>
      <c r="M156" s="8"/>
      <c r="N156" s="9" t="s">
        <v>25</v>
      </c>
      <c r="O156" s="9" t="str">
        <f t="shared" si="25"/>
        <v>Macomb L'Anse Creuse North</v>
      </c>
      <c r="P156" s="9">
        <f>SUM(P146:P155)</f>
        <v>881</v>
      </c>
      <c r="Q156" s="9">
        <f>SUM(Q146:Q155)</f>
        <v>867</v>
      </c>
      <c r="R156" s="9">
        <f>SUM(R146:R155)</f>
        <v>818</v>
      </c>
      <c r="S156" s="9">
        <v>174</v>
      </c>
      <c r="T156" s="9">
        <v>159</v>
      </c>
      <c r="U156" s="9">
        <v>163</v>
      </c>
      <c r="V156" s="9">
        <v>203</v>
      </c>
      <c r="W156" s="10">
        <f>SUM(P156:V156)</f>
        <v>3265</v>
      </c>
    </row>
    <row r="157" spans="1:23" ht="12.75">
      <c r="A157" s="58"/>
      <c r="B157" s="3" t="s">
        <v>16</v>
      </c>
      <c r="C157" s="3" t="s">
        <v>17</v>
      </c>
      <c r="D157" s="3" t="s">
        <v>18</v>
      </c>
      <c r="E157" s="3" t="s">
        <v>19</v>
      </c>
      <c r="F157" s="3" t="s">
        <v>20</v>
      </c>
      <c r="G157" s="3" t="s">
        <v>21</v>
      </c>
      <c r="H157" s="3" t="s">
        <v>22</v>
      </c>
      <c r="I157" s="3" t="s">
        <v>23</v>
      </c>
      <c r="J157" s="3" t="s">
        <v>24</v>
      </c>
      <c r="K157" s="4"/>
      <c r="L157" s="1"/>
      <c r="M157" s="58"/>
      <c r="N157" s="3" t="s">
        <v>16</v>
      </c>
      <c r="O157" s="3" t="s">
        <v>17</v>
      </c>
      <c r="P157" s="3" t="s">
        <v>18</v>
      </c>
      <c r="Q157" s="3" t="s">
        <v>19</v>
      </c>
      <c r="R157" s="3" t="s">
        <v>20</v>
      </c>
      <c r="S157" s="3" t="s">
        <v>21</v>
      </c>
      <c r="T157" s="3" t="s">
        <v>22</v>
      </c>
      <c r="U157" s="3" t="s">
        <v>23</v>
      </c>
      <c r="V157" s="3" t="s">
        <v>24</v>
      </c>
      <c r="W157" s="4"/>
    </row>
    <row r="158" spans="1:23" ht="12.75">
      <c r="A158" s="59"/>
      <c r="B158" s="32" t="s">
        <v>256</v>
      </c>
      <c r="C158" s="6" t="s">
        <v>255</v>
      </c>
      <c r="D158" s="6">
        <v>214</v>
      </c>
      <c r="E158" s="6">
        <v>232</v>
      </c>
      <c r="F158" s="32">
        <v>199</v>
      </c>
      <c r="G158" s="35"/>
      <c r="H158" s="35"/>
      <c r="I158" s="35"/>
      <c r="J158" s="35"/>
      <c r="K158" s="7"/>
      <c r="L158" s="1"/>
      <c r="M158" s="59"/>
      <c r="N158" s="32" t="s">
        <v>249</v>
      </c>
      <c r="O158" s="6" t="s">
        <v>243</v>
      </c>
      <c r="P158" s="6">
        <v>196</v>
      </c>
      <c r="Q158" s="6">
        <v>166</v>
      </c>
      <c r="R158" s="32">
        <v>187</v>
      </c>
      <c r="S158" s="35"/>
      <c r="T158" s="35"/>
      <c r="U158" s="35"/>
      <c r="V158" s="35"/>
      <c r="W158" s="7"/>
    </row>
    <row r="159" spans="1:23" ht="12.75">
      <c r="A159" s="59" t="s">
        <v>8</v>
      </c>
      <c r="B159" s="32" t="s">
        <v>257</v>
      </c>
      <c r="C159" s="6" t="str">
        <f>C158</f>
        <v>New Haven</v>
      </c>
      <c r="D159" s="6">
        <v>199</v>
      </c>
      <c r="E159" s="6">
        <v>150</v>
      </c>
      <c r="F159" s="6">
        <v>190</v>
      </c>
      <c r="G159" s="35"/>
      <c r="H159" s="35"/>
      <c r="I159" s="35"/>
      <c r="J159" s="35"/>
      <c r="K159" s="7"/>
      <c r="L159" s="1"/>
      <c r="M159" s="59" t="s">
        <v>8</v>
      </c>
      <c r="N159" s="32" t="s">
        <v>250</v>
      </c>
      <c r="O159" s="6" t="str">
        <f>O158</f>
        <v>Warren Fitzgerald</v>
      </c>
      <c r="P159" s="6">
        <v>152</v>
      </c>
      <c r="Q159" s="6">
        <v>119</v>
      </c>
      <c r="R159" s="6"/>
      <c r="S159" s="35"/>
      <c r="T159" s="35"/>
      <c r="U159" s="35"/>
      <c r="V159" s="35"/>
      <c r="W159" s="7"/>
    </row>
    <row r="160" spans="1:23" ht="12.75">
      <c r="A160" s="59" t="s">
        <v>9</v>
      </c>
      <c r="B160" s="32" t="s">
        <v>258</v>
      </c>
      <c r="C160" s="6" t="str">
        <f aca="true" t="shared" si="26" ref="C160:C168">C159</f>
        <v>New Haven</v>
      </c>
      <c r="D160" s="6">
        <v>137</v>
      </c>
      <c r="E160" s="6">
        <v>144</v>
      </c>
      <c r="F160" s="6">
        <v>140</v>
      </c>
      <c r="G160" s="35"/>
      <c r="H160" s="35"/>
      <c r="I160" s="35"/>
      <c r="J160" s="35"/>
      <c r="K160" s="7"/>
      <c r="L160" s="1"/>
      <c r="M160" s="59" t="s">
        <v>9</v>
      </c>
      <c r="N160" s="32" t="s">
        <v>251</v>
      </c>
      <c r="O160" s="6" t="str">
        <f aca="true" t="shared" si="27" ref="O160:O168">O159</f>
        <v>Warren Fitzgerald</v>
      </c>
      <c r="P160" s="6">
        <v>121</v>
      </c>
      <c r="Q160" s="6">
        <v>150</v>
      </c>
      <c r="R160" s="6">
        <v>135</v>
      </c>
      <c r="S160" s="35"/>
      <c r="T160" s="35"/>
      <c r="U160" s="35"/>
      <c r="V160" s="35"/>
      <c r="W160" s="7"/>
    </row>
    <row r="161" spans="1:23" ht="12.75">
      <c r="A161" s="59" t="s">
        <v>10</v>
      </c>
      <c r="B161" s="32" t="s">
        <v>259</v>
      </c>
      <c r="C161" s="6" t="str">
        <f t="shared" si="26"/>
        <v>New Haven</v>
      </c>
      <c r="D161" s="32">
        <v>156</v>
      </c>
      <c r="E161" s="32">
        <v>146</v>
      </c>
      <c r="F161" s="32">
        <v>176</v>
      </c>
      <c r="G161" s="35"/>
      <c r="H161" s="35"/>
      <c r="I161" s="35"/>
      <c r="J161" s="35"/>
      <c r="K161" s="7"/>
      <c r="L161" s="1"/>
      <c r="M161" s="59" t="s">
        <v>10</v>
      </c>
      <c r="N161" s="32" t="s">
        <v>252</v>
      </c>
      <c r="O161" s="6" t="str">
        <f t="shared" si="27"/>
        <v>Warren Fitzgerald</v>
      </c>
      <c r="P161" s="32">
        <v>119</v>
      </c>
      <c r="Q161" s="32"/>
      <c r="R161" s="32">
        <v>157</v>
      </c>
      <c r="S161" s="35"/>
      <c r="T161" s="35"/>
      <c r="U161" s="35"/>
      <c r="V161" s="35"/>
      <c r="W161" s="7"/>
    </row>
    <row r="162" spans="1:23" ht="12.75">
      <c r="A162" s="59" t="s">
        <v>11</v>
      </c>
      <c r="B162" s="32" t="s">
        <v>260</v>
      </c>
      <c r="C162" s="6" t="str">
        <f t="shared" si="26"/>
        <v>New Haven</v>
      </c>
      <c r="D162" s="32">
        <v>161</v>
      </c>
      <c r="E162" s="32">
        <v>210</v>
      </c>
      <c r="F162" s="32">
        <v>220</v>
      </c>
      <c r="G162" s="35"/>
      <c r="H162" s="35"/>
      <c r="I162" s="35"/>
      <c r="J162" s="35"/>
      <c r="K162" s="7"/>
      <c r="L162" s="1"/>
      <c r="M162" s="59" t="s">
        <v>11</v>
      </c>
      <c r="N162" s="32" t="s">
        <v>253</v>
      </c>
      <c r="O162" s="6" t="str">
        <f t="shared" si="27"/>
        <v>Warren Fitzgerald</v>
      </c>
      <c r="P162" s="32">
        <v>148</v>
      </c>
      <c r="Q162" s="32">
        <v>158</v>
      </c>
      <c r="R162" s="32">
        <v>157</v>
      </c>
      <c r="S162" s="35"/>
      <c r="T162" s="35"/>
      <c r="U162" s="35"/>
      <c r="V162" s="35"/>
      <c r="W162" s="7"/>
    </row>
    <row r="163" spans="1:23" ht="12.75">
      <c r="A163" s="59"/>
      <c r="B163" s="32" t="s">
        <v>261</v>
      </c>
      <c r="C163" s="6" t="str">
        <f t="shared" si="26"/>
        <v>New Haven</v>
      </c>
      <c r="D163" s="32"/>
      <c r="E163" s="32"/>
      <c r="F163" s="32"/>
      <c r="G163" s="35"/>
      <c r="H163" s="35"/>
      <c r="I163" s="35"/>
      <c r="J163" s="35"/>
      <c r="K163" s="7"/>
      <c r="L163" s="1"/>
      <c r="M163" s="59"/>
      <c r="N163" s="32" t="s">
        <v>254</v>
      </c>
      <c r="O163" s="6" t="str">
        <f t="shared" si="27"/>
        <v>Warren Fitzgerald</v>
      </c>
      <c r="P163" s="32"/>
      <c r="Q163" s="32">
        <v>163</v>
      </c>
      <c r="R163" s="32">
        <v>97</v>
      </c>
      <c r="S163" s="35"/>
      <c r="T163" s="35"/>
      <c r="U163" s="35"/>
      <c r="V163" s="35"/>
      <c r="W163" s="7"/>
    </row>
    <row r="164" spans="1:23" ht="12.75">
      <c r="A164" s="59">
        <v>16</v>
      </c>
      <c r="B164" s="32"/>
      <c r="C164" s="6" t="str">
        <f t="shared" si="26"/>
        <v>New Haven</v>
      </c>
      <c r="D164" s="32"/>
      <c r="E164" s="32"/>
      <c r="F164" s="32"/>
      <c r="G164" s="35"/>
      <c r="H164" s="35"/>
      <c r="I164" s="35"/>
      <c r="J164" s="35"/>
      <c r="K164" s="7"/>
      <c r="L164" s="1"/>
      <c r="M164" s="59">
        <v>46</v>
      </c>
      <c r="N164" s="32"/>
      <c r="O164" s="6" t="str">
        <f t="shared" si="27"/>
        <v>Warren Fitzgerald</v>
      </c>
      <c r="P164" s="32"/>
      <c r="Q164" s="32"/>
      <c r="R164" s="32"/>
      <c r="S164" s="35"/>
      <c r="T164" s="35"/>
      <c r="U164" s="35"/>
      <c r="V164" s="35"/>
      <c r="W164" s="7"/>
    </row>
    <row r="165" spans="1:23" ht="12.75">
      <c r="A165" s="59"/>
      <c r="B165" s="32"/>
      <c r="C165" s="6" t="str">
        <f t="shared" si="26"/>
        <v>New Haven</v>
      </c>
      <c r="D165" s="32"/>
      <c r="E165" s="32"/>
      <c r="F165" s="32"/>
      <c r="G165" s="35"/>
      <c r="H165" s="35"/>
      <c r="I165" s="35"/>
      <c r="J165" s="35"/>
      <c r="K165" s="7"/>
      <c r="L165" s="1"/>
      <c r="M165" s="59"/>
      <c r="N165" s="32"/>
      <c r="O165" s="6" t="str">
        <f t="shared" si="27"/>
        <v>Warren Fitzgerald</v>
      </c>
      <c r="P165" s="32"/>
      <c r="Q165" s="32"/>
      <c r="R165" s="32"/>
      <c r="S165" s="35"/>
      <c r="T165" s="35"/>
      <c r="U165" s="35"/>
      <c r="V165" s="35"/>
      <c r="W165" s="7"/>
    </row>
    <row r="166" spans="1:23" ht="12.75">
      <c r="A166" s="59"/>
      <c r="B166" s="32"/>
      <c r="C166" s="6" t="str">
        <f t="shared" si="26"/>
        <v>New Haven</v>
      </c>
      <c r="D166" s="6"/>
      <c r="E166" s="6"/>
      <c r="F166" s="6"/>
      <c r="G166" s="35"/>
      <c r="H166" s="35"/>
      <c r="I166" s="35"/>
      <c r="J166" s="35"/>
      <c r="K166" s="7"/>
      <c r="L166" s="1"/>
      <c r="M166" s="59"/>
      <c r="N166" s="32"/>
      <c r="O166" s="6" t="str">
        <f t="shared" si="27"/>
        <v>Warren Fitzgerald</v>
      </c>
      <c r="P166" s="6"/>
      <c r="Q166" s="6"/>
      <c r="R166" s="6"/>
      <c r="S166" s="35"/>
      <c r="T166" s="35"/>
      <c r="U166" s="35"/>
      <c r="V166" s="35"/>
      <c r="W166" s="7"/>
    </row>
    <row r="167" spans="1:23" ht="12.75">
      <c r="A167" s="59"/>
      <c r="B167" s="32" t="s">
        <v>60</v>
      </c>
      <c r="C167" s="6" t="str">
        <f t="shared" si="26"/>
        <v>New Haven</v>
      </c>
      <c r="D167" s="6"/>
      <c r="E167" s="32"/>
      <c r="F167" s="32"/>
      <c r="G167" s="35"/>
      <c r="H167" s="35"/>
      <c r="I167" s="35"/>
      <c r="J167" s="35"/>
      <c r="K167" s="7"/>
      <c r="L167" s="1"/>
      <c r="M167" s="59"/>
      <c r="N167" s="32" t="s">
        <v>60</v>
      </c>
      <c r="O167" s="6" t="str">
        <f t="shared" si="27"/>
        <v>Warren Fitzgerald</v>
      </c>
      <c r="P167" s="6"/>
      <c r="Q167" s="32"/>
      <c r="R167" s="32"/>
      <c r="S167" s="35"/>
      <c r="T167" s="35"/>
      <c r="U167" s="35"/>
      <c r="V167" s="35"/>
      <c r="W167" s="7"/>
    </row>
    <row r="168" spans="1:23" ht="12.75">
      <c r="A168" s="60"/>
      <c r="B168" s="9" t="s">
        <v>25</v>
      </c>
      <c r="C168" s="9" t="str">
        <f t="shared" si="26"/>
        <v>New Haven</v>
      </c>
      <c r="D168" s="9">
        <f>SUM(D158:D167)</f>
        <v>867</v>
      </c>
      <c r="E168" s="9">
        <f>SUM(E158:E167)</f>
        <v>882</v>
      </c>
      <c r="F168" s="9">
        <f>SUM(F158:F167)</f>
        <v>925</v>
      </c>
      <c r="G168" s="9">
        <v>215</v>
      </c>
      <c r="H168" s="9">
        <v>134</v>
      </c>
      <c r="I168" s="9">
        <v>184</v>
      </c>
      <c r="J168" s="9">
        <v>141</v>
      </c>
      <c r="K168" s="10">
        <f>SUM(D168:J168)</f>
        <v>3348</v>
      </c>
      <c r="L168" s="1"/>
      <c r="M168" s="8"/>
      <c r="N168" s="9" t="s">
        <v>25</v>
      </c>
      <c r="O168" s="9" t="str">
        <f t="shared" si="27"/>
        <v>Warren Fitzgerald</v>
      </c>
      <c r="P168" s="9">
        <f>SUM(P158:P167)</f>
        <v>736</v>
      </c>
      <c r="Q168" s="9">
        <f>SUM(Q158:Q167)</f>
        <v>756</v>
      </c>
      <c r="R168" s="9">
        <f>SUM(R158:R167)</f>
        <v>733</v>
      </c>
      <c r="S168" s="9">
        <v>130</v>
      </c>
      <c r="T168" s="9">
        <v>122</v>
      </c>
      <c r="U168" s="9">
        <v>158</v>
      </c>
      <c r="V168" s="9">
        <v>157</v>
      </c>
      <c r="W168" s="10">
        <f>SUM(P168:V168)</f>
        <v>2792</v>
      </c>
    </row>
    <row r="169" spans="1:23" ht="12.75">
      <c r="A169" s="58"/>
      <c r="B169" s="3" t="s">
        <v>16</v>
      </c>
      <c r="C169" s="3" t="s">
        <v>17</v>
      </c>
      <c r="D169" s="3" t="s">
        <v>18</v>
      </c>
      <c r="E169" s="3" t="s">
        <v>19</v>
      </c>
      <c r="F169" s="3" t="s">
        <v>20</v>
      </c>
      <c r="G169" s="3" t="s">
        <v>21</v>
      </c>
      <c r="H169" s="3" t="s">
        <v>22</v>
      </c>
      <c r="I169" s="3" t="s">
        <v>23</v>
      </c>
      <c r="J169" s="3" t="s">
        <v>24</v>
      </c>
      <c r="K169" s="4"/>
      <c r="L169" s="1"/>
      <c r="M169" s="58"/>
      <c r="N169" s="3" t="s">
        <v>16</v>
      </c>
      <c r="O169" s="3" t="s">
        <v>17</v>
      </c>
      <c r="P169" s="3" t="s">
        <v>18</v>
      </c>
      <c r="Q169" s="3" t="s">
        <v>19</v>
      </c>
      <c r="R169" s="3" t="s">
        <v>20</v>
      </c>
      <c r="S169" s="3" t="s">
        <v>21</v>
      </c>
      <c r="T169" s="3" t="s">
        <v>22</v>
      </c>
      <c r="U169" s="3" t="s">
        <v>23</v>
      </c>
      <c r="V169" s="3" t="s">
        <v>24</v>
      </c>
      <c r="W169" s="4"/>
    </row>
    <row r="170" spans="1:23" ht="12.75">
      <c r="A170" s="59"/>
      <c r="B170" s="104" t="s">
        <v>377</v>
      </c>
      <c r="C170" s="103" t="s">
        <v>376</v>
      </c>
      <c r="D170" s="6"/>
      <c r="E170" s="6"/>
      <c r="F170" s="32">
        <v>205</v>
      </c>
      <c r="G170" s="35"/>
      <c r="H170" s="35"/>
      <c r="I170" s="35"/>
      <c r="J170" s="35"/>
      <c r="K170" s="7"/>
      <c r="L170" s="1"/>
      <c r="M170" s="59"/>
      <c r="N170" s="104" t="s">
        <v>384</v>
      </c>
      <c r="O170" s="103" t="s">
        <v>376</v>
      </c>
      <c r="P170" s="6">
        <v>139</v>
      </c>
      <c r="Q170" s="6">
        <v>151</v>
      </c>
      <c r="R170" s="32">
        <v>165</v>
      </c>
      <c r="S170" s="35"/>
      <c r="T170" s="35"/>
      <c r="U170" s="35"/>
      <c r="V170" s="35"/>
      <c r="W170" s="7"/>
    </row>
    <row r="171" spans="1:23" ht="12.75">
      <c r="A171" s="59" t="s">
        <v>8</v>
      </c>
      <c r="B171" s="104" t="s">
        <v>378</v>
      </c>
      <c r="C171" s="6" t="str">
        <f>C170</f>
        <v>Utica Henry Ford II</v>
      </c>
      <c r="D171" s="6">
        <v>221</v>
      </c>
      <c r="E171" s="6">
        <v>164</v>
      </c>
      <c r="F171" s="6"/>
      <c r="G171" s="35"/>
      <c r="H171" s="35"/>
      <c r="I171" s="35"/>
      <c r="J171" s="35"/>
      <c r="K171" s="7"/>
      <c r="L171" s="1"/>
      <c r="M171" s="59" t="s">
        <v>8</v>
      </c>
      <c r="N171" s="104" t="s">
        <v>385</v>
      </c>
      <c r="O171" s="6" t="str">
        <f>O170</f>
        <v>Utica Henry Ford II</v>
      </c>
      <c r="P171" s="6">
        <v>202</v>
      </c>
      <c r="Q171" s="6">
        <v>190</v>
      </c>
      <c r="R171" s="6">
        <v>202</v>
      </c>
      <c r="S171" s="35"/>
      <c r="T171" s="35"/>
      <c r="U171" s="35"/>
      <c r="V171" s="35"/>
      <c r="W171" s="7"/>
    </row>
    <row r="172" spans="1:23" ht="12.75">
      <c r="A172" s="59" t="s">
        <v>9</v>
      </c>
      <c r="B172" s="104" t="s">
        <v>379</v>
      </c>
      <c r="C172" s="6" t="str">
        <f aca="true" t="shared" si="28" ref="C172:C180">C171</f>
        <v>Utica Henry Ford II</v>
      </c>
      <c r="D172" s="6"/>
      <c r="E172" s="6"/>
      <c r="F172" s="6"/>
      <c r="G172" s="35"/>
      <c r="H172" s="35"/>
      <c r="I172" s="35"/>
      <c r="J172" s="35"/>
      <c r="K172" s="7"/>
      <c r="L172" s="1"/>
      <c r="M172" s="59" t="s">
        <v>9</v>
      </c>
      <c r="N172" s="104" t="s">
        <v>388</v>
      </c>
      <c r="O172" s="6" t="str">
        <f aca="true" t="shared" si="29" ref="O172:O180">O171</f>
        <v>Utica Henry Ford II</v>
      </c>
      <c r="P172" s="6">
        <v>163</v>
      </c>
      <c r="Q172" s="6">
        <v>213</v>
      </c>
      <c r="R172" s="6">
        <v>161</v>
      </c>
      <c r="S172" s="35"/>
      <c r="T172" s="35"/>
      <c r="U172" s="35"/>
      <c r="V172" s="35"/>
      <c r="W172" s="7"/>
    </row>
    <row r="173" spans="1:23" ht="12.75">
      <c r="A173" s="59" t="s">
        <v>10</v>
      </c>
      <c r="B173" s="104" t="s">
        <v>380</v>
      </c>
      <c r="C173" s="6" t="str">
        <f t="shared" si="28"/>
        <v>Utica Henry Ford II</v>
      </c>
      <c r="D173" s="32"/>
      <c r="E173" s="32">
        <v>234</v>
      </c>
      <c r="F173" s="32">
        <v>201</v>
      </c>
      <c r="G173" s="35"/>
      <c r="H173" s="35"/>
      <c r="I173" s="35"/>
      <c r="J173" s="35"/>
      <c r="K173" s="7"/>
      <c r="L173" s="1"/>
      <c r="M173" s="59" t="s">
        <v>10</v>
      </c>
      <c r="N173" s="104" t="s">
        <v>386</v>
      </c>
      <c r="O173" s="6" t="str">
        <f t="shared" si="29"/>
        <v>Utica Henry Ford II</v>
      </c>
      <c r="P173" s="32">
        <v>98</v>
      </c>
      <c r="Q173" s="32">
        <v>150</v>
      </c>
      <c r="R173" s="32">
        <v>181</v>
      </c>
      <c r="S173" s="35"/>
      <c r="T173" s="35"/>
      <c r="U173" s="35"/>
      <c r="V173" s="35"/>
      <c r="W173" s="7"/>
    </row>
    <row r="174" spans="1:23" ht="12.75">
      <c r="A174" s="59" t="s">
        <v>11</v>
      </c>
      <c r="B174" s="104" t="s">
        <v>381</v>
      </c>
      <c r="C174" s="6" t="str">
        <f t="shared" si="28"/>
        <v>Utica Henry Ford II</v>
      </c>
      <c r="D174" s="32">
        <v>220</v>
      </c>
      <c r="E174" s="32">
        <v>235</v>
      </c>
      <c r="F174" s="32">
        <v>202</v>
      </c>
      <c r="G174" s="35"/>
      <c r="H174" s="35"/>
      <c r="I174" s="35"/>
      <c r="J174" s="35"/>
      <c r="K174" s="7"/>
      <c r="L174" s="1"/>
      <c r="M174" s="59" t="s">
        <v>11</v>
      </c>
      <c r="N174" s="104"/>
      <c r="O174" s="6" t="str">
        <f t="shared" si="29"/>
        <v>Utica Henry Ford II</v>
      </c>
      <c r="P174" s="32"/>
      <c r="Q174" s="32"/>
      <c r="R174" s="32"/>
      <c r="S174" s="35"/>
      <c r="T174" s="35"/>
      <c r="U174" s="35"/>
      <c r="V174" s="35"/>
      <c r="W174" s="7"/>
    </row>
    <row r="175" spans="1:23" ht="12.75">
      <c r="A175" s="59"/>
      <c r="B175" s="104" t="s">
        <v>382</v>
      </c>
      <c r="C175" s="6" t="str">
        <f t="shared" si="28"/>
        <v>Utica Henry Ford II</v>
      </c>
      <c r="D175" s="32"/>
      <c r="E175" s="32">
        <v>246</v>
      </c>
      <c r="F175" s="32">
        <v>212</v>
      </c>
      <c r="G175" s="35"/>
      <c r="H175" s="35"/>
      <c r="I175" s="35"/>
      <c r="J175" s="35"/>
      <c r="K175" s="7"/>
      <c r="L175" s="1"/>
      <c r="M175" s="59"/>
      <c r="N175" s="104" t="s">
        <v>387</v>
      </c>
      <c r="O175" s="6" t="str">
        <f t="shared" si="29"/>
        <v>Utica Henry Ford II</v>
      </c>
      <c r="P175" s="32">
        <v>169</v>
      </c>
      <c r="Q175" s="32">
        <v>177</v>
      </c>
      <c r="R175" s="32">
        <v>156</v>
      </c>
      <c r="S175" s="35"/>
      <c r="T175" s="35"/>
      <c r="U175" s="35"/>
      <c r="V175" s="35"/>
      <c r="W175" s="7"/>
    </row>
    <row r="176" spans="1:23" ht="12.75">
      <c r="A176" s="59">
        <v>17</v>
      </c>
      <c r="B176" s="104" t="s">
        <v>383</v>
      </c>
      <c r="C176" s="6" t="str">
        <f t="shared" si="28"/>
        <v>Utica Henry Ford II</v>
      </c>
      <c r="D176" s="32">
        <v>212</v>
      </c>
      <c r="E176" s="32">
        <v>202</v>
      </c>
      <c r="F176" s="32">
        <v>228</v>
      </c>
      <c r="G176" s="35"/>
      <c r="H176" s="35"/>
      <c r="I176" s="35"/>
      <c r="J176" s="35"/>
      <c r="K176" s="7"/>
      <c r="L176" s="1"/>
      <c r="M176" s="59">
        <v>47</v>
      </c>
      <c r="N176" s="104"/>
      <c r="O176" s="6" t="str">
        <f t="shared" si="29"/>
        <v>Utica Henry Ford II</v>
      </c>
      <c r="P176" s="32"/>
      <c r="Q176" s="32"/>
      <c r="R176" s="32"/>
      <c r="S176" s="35"/>
      <c r="T176" s="35"/>
      <c r="U176" s="35"/>
      <c r="V176" s="35"/>
      <c r="W176" s="7"/>
    </row>
    <row r="177" spans="1:23" ht="12.75">
      <c r="A177" s="59"/>
      <c r="B177" s="104" t="s">
        <v>60</v>
      </c>
      <c r="C177" s="6" t="str">
        <f t="shared" si="28"/>
        <v>Utica Henry Ford II</v>
      </c>
      <c r="D177" s="32">
        <v>165</v>
      </c>
      <c r="E177" s="32"/>
      <c r="F177" s="32"/>
      <c r="G177" s="35"/>
      <c r="H177" s="35"/>
      <c r="I177" s="35"/>
      <c r="J177" s="35"/>
      <c r="K177" s="7"/>
      <c r="L177" s="1"/>
      <c r="M177" s="59"/>
      <c r="N177" s="32"/>
      <c r="O177" s="6" t="str">
        <f t="shared" si="29"/>
        <v>Utica Henry Ford II</v>
      </c>
      <c r="P177" s="32"/>
      <c r="Q177" s="32"/>
      <c r="R177" s="32"/>
      <c r="S177" s="35"/>
      <c r="T177" s="35"/>
      <c r="U177" s="35"/>
      <c r="V177" s="35"/>
      <c r="W177" s="7"/>
    </row>
    <row r="178" spans="1:23" ht="12.75">
      <c r="A178" s="59"/>
      <c r="B178" s="104" t="s">
        <v>60</v>
      </c>
      <c r="C178" s="6" t="str">
        <f t="shared" si="28"/>
        <v>Utica Henry Ford II</v>
      </c>
      <c r="D178" s="32">
        <v>160</v>
      </c>
      <c r="E178" s="6"/>
      <c r="F178" s="6"/>
      <c r="G178" s="35"/>
      <c r="H178" s="35"/>
      <c r="I178" s="35"/>
      <c r="J178" s="35"/>
      <c r="K178" s="7"/>
      <c r="L178" s="1"/>
      <c r="M178" s="59"/>
      <c r="N178" s="32"/>
      <c r="O178" s="6" t="str">
        <f t="shared" si="29"/>
        <v>Utica Henry Ford II</v>
      </c>
      <c r="P178" s="6"/>
      <c r="Q178" s="6"/>
      <c r="R178" s="6"/>
      <c r="S178" s="35"/>
      <c r="T178" s="35"/>
      <c r="U178" s="35"/>
      <c r="V178" s="35"/>
      <c r="W178" s="7"/>
    </row>
    <row r="179" spans="1:23" ht="12.75">
      <c r="A179" s="59"/>
      <c r="B179" s="32" t="s">
        <v>60</v>
      </c>
      <c r="C179" s="6" t="str">
        <f t="shared" si="28"/>
        <v>Utica Henry Ford II</v>
      </c>
      <c r="D179" s="6"/>
      <c r="E179" s="32"/>
      <c r="F179" s="32"/>
      <c r="G179" s="35"/>
      <c r="H179" s="35"/>
      <c r="I179" s="35"/>
      <c r="J179" s="35"/>
      <c r="K179" s="7"/>
      <c r="L179" s="1"/>
      <c r="M179" s="59"/>
      <c r="N179" s="32" t="s">
        <v>60</v>
      </c>
      <c r="O179" s="6" t="str">
        <f t="shared" si="29"/>
        <v>Utica Henry Ford II</v>
      </c>
      <c r="P179" s="6"/>
      <c r="Q179" s="32"/>
      <c r="R179" s="32"/>
      <c r="S179" s="35"/>
      <c r="T179" s="35"/>
      <c r="U179" s="35"/>
      <c r="V179" s="35"/>
      <c r="W179" s="7"/>
    </row>
    <row r="180" spans="1:23" ht="12.75">
      <c r="A180" s="60"/>
      <c r="B180" s="9" t="s">
        <v>25</v>
      </c>
      <c r="C180" s="9" t="str">
        <f t="shared" si="28"/>
        <v>Utica Henry Ford II</v>
      </c>
      <c r="D180" s="9">
        <f>SUM(D170:D179)</f>
        <v>978</v>
      </c>
      <c r="E180" s="9">
        <f>SUM(E170:E179)</f>
        <v>1081</v>
      </c>
      <c r="F180" s="9">
        <f>SUM(F170:F179)</f>
        <v>1048</v>
      </c>
      <c r="G180" s="9">
        <v>172</v>
      </c>
      <c r="H180" s="9">
        <v>225</v>
      </c>
      <c r="I180" s="9">
        <v>190</v>
      </c>
      <c r="J180" s="9">
        <v>223</v>
      </c>
      <c r="K180" s="10">
        <f>SUM(D180:J180)</f>
        <v>3917</v>
      </c>
      <c r="L180" s="1"/>
      <c r="M180" s="8"/>
      <c r="N180" s="9" t="s">
        <v>25</v>
      </c>
      <c r="O180" s="9" t="str">
        <f t="shared" si="29"/>
        <v>Utica Henry Ford II</v>
      </c>
      <c r="P180" s="9">
        <f>SUM(P170:P179)</f>
        <v>771</v>
      </c>
      <c r="Q180" s="9">
        <f>SUM(Q170:Q179)</f>
        <v>881</v>
      </c>
      <c r="R180" s="9">
        <f>SUM(R170:R179)</f>
        <v>865</v>
      </c>
      <c r="S180" s="9">
        <v>132</v>
      </c>
      <c r="T180" s="9">
        <v>176</v>
      </c>
      <c r="U180" s="9">
        <v>142</v>
      </c>
      <c r="V180" s="9">
        <v>159</v>
      </c>
      <c r="W180" s="10">
        <f>SUM(P180:V180)</f>
        <v>3126</v>
      </c>
    </row>
    <row r="181" spans="1:23" ht="12.75">
      <c r="A181" s="58"/>
      <c r="B181" s="3" t="s">
        <v>16</v>
      </c>
      <c r="C181" s="3" t="s">
        <v>17</v>
      </c>
      <c r="D181" s="3" t="s">
        <v>18</v>
      </c>
      <c r="E181" s="3" t="s">
        <v>19</v>
      </c>
      <c r="F181" s="3" t="s">
        <v>20</v>
      </c>
      <c r="G181" s="3" t="s">
        <v>21</v>
      </c>
      <c r="H181" s="3" t="s">
        <v>22</v>
      </c>
      <c r="I181" s="3" t="s">
        <v>23</v>
      </c>
      <c r="J181" s="3" t="s">
        <v>24</v>
      </c>
      <c r="K181" s="4"/>
      <c r="L181" s="1"/>
      <c r="M181" s="58"/>
      <c r="N181" s="3" t="s">
        <v>16</v>
      </c>
      <c r="O181" s="3" t="s">
        <v>17</v>
      </c>
      <c r="P181" s="3" t="s">
        <v>18</v>
      </c>
      <c r="Q181" s="3" t="s">
        <v>19</v>
      </c>
      <c r="R181" s="3" t="s">
        <v>20</v>
      </c>
      <c r="S181" s="3" t="s">
        <v>21</v>
      </c>
      <c r="T181" s="3" t="s">
        <v>22</v>
      </c>
      <c r="U181" s="3" t="s">
        <v>23</v>
      </c>
      <c r="V181" s="3" t="s">
        <v>24</v>
      </c>
      <c r="W181" s="4"/>
    </row>
    <row r="182" spans="1:23" ht="12.75">
      <c r="A182" s="59"/>
      <c r="B182" s="32" t="s">
        <v>264</v>
      </c>
      <c r="C182" s="6" t="s">
        <v>263</v>
      </c>
      <c r="D182" s="6"/>
      <c r="E182" s="6">
        <v>238</v>
      </c>
      <c r="F182" s="32"/>
      <c r="G182" s="35"/>
      <c r="H182" s="35"/>
      <c r="I182" s="35"/>
      <c r="J182" s="35"/>
      <c r="K182" s="7"/>
      <c r="L182" s="1"/>
      <c r="M182" s="59"/>
      <c r="N182" s="32" t="s">
        <v>270</v>
      </c>
      <c r="O182" s="6" t="s">
        <v>263</v>
      </c>
      <c r="P182" s="6">
        <v>136</v>
      </c>
      <c r="Q182" s="6">
        <v>148</v>
      </c>
      <c r="R182" s="32">
        <v>166</v>
      </c>
      <c r="S182" s="35"/>
      <c r="T182" s="35"/>
      <c r="U182" s="35"/>
      <c r="V182" s="35"/>
      <c r="W182" s="7"/>
    </row>
    <row r="183" spans="1:23" ht="12.75">
      <c r="A183" s="59" t="s">
        <v>8</v>
      </c>
      <c r="B183" s="32" t="s">
        <v>265</v>
      </c>
      <c r="C183" s="6" t="str">
        <f>C182</f>
        <v>Armada</v>
      </c>
      <c r="D183" s="6">
        <v>171</v>
      </c>
      <c r="E183" s="6">
        <v>224</v>
      </c>
      <c r="F183" s="6">
        <v>227</v>
      </c>
      <c r="G183" s="35"/>
      <c r="H183" s="35"/>
      <c r="I183" s="35"/>
      <c r="J183" s="35"/>
      <c r="K183" s="7"/>
      <c r="L183" s="1"/>
      <c r="M183" s="59" t="s">
        <v>8</v>
      </c>
      <c r="N183" s="32" t="s">
        <v>271</v>
      </c>
      <c r="O183" s="6" t="str">
        <f>O182</f>
        <v>Armada</v>
      </c>
      <c r="P183" s="6">
        <v>128</v>
      </c>
      <c r="Q183" s="6">
        <v>168</v>
      </c>
      <c r="R183" s="6">
        <v>136</v>
      </c>
      <c r="S183" s="35"/>
      <c r="T183" s="35"/>
      <c r="U183" s="35"/>
      <c r="V183" s="35"/>
      <c r="W183" s="7"/>
    </row>
    <row r="184" spans="1:23" ht="12.75">
      <c r="A184" s="59" t="s">
        <v>9</v>
      </c>
      <c r="B184" s="32" t="s">
        <v>266</v>
      </c>
      <c r="C184" s="6" t="str">
        <f aca="true" t="shared" si="30" ref="C184:C192">C183</f>
        <v>Armada</v>
      </c>
      <c r="D184" s="6">
        <v>189</v>
      </c>
      <c r="E184" s="6"/>
      <c r="F184" s="6"/>
      <c r="G184" s="35"/>
      <c r="H184" s="35"/>
      <c r="I184" s="35"/>
      <c r="J184" s="35"/>
      <c r="K184" s="7"/>
      <c r="L184" s="1"/>
      <c r="M184" s="59" t="s">
        <v>9</v>
      </c>
      <c r="N184" s="32" t="s">
        <v>272</v>
      </c>
      <c r="O184" s="6" t="str">
        <f aca="true" t="shared" si="31" ref="O184:O192">O183</f>
        <v>Armada</v>
      </c>
      <c r="P184" s="6"/>
      <c r="Q184" s="6"/>
      <c r="R184" s="6"/>
      <c r="S184" s="35"/>
      <c r="T184" s="35"/>
      <c r="U184" s="35"/>
      <c r="V184" s="35"/>
      <c r="W184" s="7"/>
    </row>
    <row r="185" spans="1:23" ht="12.75">
      <c r="A185" s="59" t="s">
        <v>10</v>
      </c>
      <c r="B185" s="32" t="s">
        <v>267</v>
      </c>
      <c r="C185" s="6" t="str">
        <f t="shared" si="30"/>
        <v>Armada</v>
      </c>
      <c r="D185" s="32"/>
      <c r="E185" s="32"/>
      <c r="F185" s="32">
        <v>219</v>
      </c>
      <c r="G185" s="35"/>
      <c r="H185" s="35"/>
      <c r="I185" s="35"/>
      <c r="J185" s="35"/>
      <c r="K185" s="7"/>
      <c r="L185" s="1"/>
      <c r="M185" s="59" t="s">
        <v>10</v>
      </c>
      <c r="N185" s="32" t="s">
        <v>273</v>
      </c>
      <c r="O185" s="6" t="str">
        <f t="shared" si="31"/>
        <v>Armada</v>
      </c>
      <c r="P185" s="32">
        <v>124</v>
      </c>
      <c r="Q185" s="32">
        <v>137</v>
      </c>
      <c r="R185" s="32">
        <v>143</v>
      </c>
      <c r="S185" s="35"/>
      <c r="T185" s="35"/>
      <c r="U185" s="35"/>
      <c r="V185" s="35"/>
      <c r="W185" s="7"/>
    </row>
    <row r="186" spans="1:23" ht="12.75">
      <c r="A186" s="59" t="s">
        <v>11</v>
      </c>
      <c r="B186" s="32" t="s">
        <v>268</v>
      </c>
      <c r="C186" s="6" t="str">
        <f t="shared" si="30"/>
        <v>Armada</v>
      </c>
      <c r="D186" s="32">
        <v>213</v>
      </c>
      <c r="E186" s="32">
        <v>238</v>
      </c>
      <c r="F186" s="32">
        <v>233</v>
      </c>
      <c r="G186" s="35"/>
      <c r="H186" s="35"/>
      <c r="I186" s="35"/>
      <c r="J186" s="35"/>
      <c r="K186" s="7"/>
      <c r="L186" s="1"/>
      <c r="M186" s="59" t="s">
        <v>11</v>
      </c>
      <c r="N186" s="32" t="s">
        <v>274</v>
      </c>
      <c r="O186" s="6" t="str">
        <f t="shared" si="31"/>
        <v>Armada</v>
      </c>
      <c r="P186" s="32">
        <v>143</v>
      </c>
      <c r="Q186" s="32">
        <v>136</v>
      </c>
      <c r="R186" s="32">
        <v>137</v>
      </c>
      <c r="S186" s="35"/>
      <c r="T186" s="35"/>
      <c r="U186" s="35"/>
      <c r="V186" s="35"/>
      <c r="W186" s="7"/>
    </row>
    <row r="187" spans="1:23" ht="12.75">
      <c r="A187" s="59"/>
      <c r="B187" s="104" t="s">
        <v>389</v>
      </c>
      <c r="C187" s="6" t="str">
        <f t="shared" si="30"/>
        <v>Armada</v>
      </c>
      <c r="D187" s="32">
        <v>181</v>
      </c>
      <c r="E187" s="32">
        <v>159</v>
      </c>
      <c r="F187" s="32"/>
      <c r="G187" s="35"/>
      <c r="H187" s="35"/>
      <c r="I187" s="35"/>
      <c r="J187" s="35"/>
      <c r="K187" s="7"/>
      <c r="L187" s="1"/>
      <c r="M187" s="59"/>
      <c r="N187" s="32" t="s">
        <v>275</v>
      </c>
      <c r="O187" s="6" t="str">
        <f t="shared" si="31"/>
        <v>Armada</v>
      </c>
      <c r="P187" s="32"/>
      <c r="Q187" s="32"/>
      <c r="R187" s="32"/>
      <c r="S187" s="35"/>
      <c r="T187" s="35"/>
      <c r="U187" s="35"/>
      <c r="V187" s="35"/>
      <c r="W187" s="7"/>
    </row>
    <row r="188" spans="1:23" ht="12.75">
      <c r="A188" s="59">
        <v>18</v>
      </c>
      <c r="B188" s="32" t="s">
        <v>269</v>
      </c>
      <c r="C188" s="6" t="str">
        <f t="shared" si="30"/>
        <v>Armada</v>
      </c>
      <c r="D188" s="32"/>
      <c r="E188" s="32"/>
      <c r="F188" s="32">
        <v>203</v>
      </c>
      <c r="G188" s="35"/>
      <c r="H188" s="35"/>
      <c r="I188" s="35"/>
      <c r="J188" s="35"/>
      <c r="K188" s="7"/>
      <c r="L188" s="1"/>
      <c r="M188" s="59">
        <v>48</v>
      </c>
      <c r="N188" s="32" t="s">
        <v>276</v>
      </c>
      <c r="O188" s="6" t="str">
        <f t="shared" si="31"/>
        <v>Armada</v>
      </c>
      <c r="P188" s="32"/>
      <c r="Q188" s="32"/>
      <c r="R188" s="32"/>
      <c r="S188" s="35"/>
      <c r="T188" s="35"/>
      <c r="U188" s="35"/>
      <c r="V188" s="35"/>
      <c r="W188" s="7"/>
    </row>
    <row r="189" spans="1:23" ht="12.75">
      <c r="A189" s="59"/>
      <c r="B189" s="32"/>
      <c r="C189" s="6" t="str">
        <f t="shared" si="30"/>
        <v>Armada</v>
      </c>
      <c r="D189" s="32"/>
      <c r="E189" s="32"/>
      <c r="F189" s="32"/>
      <c r="G189" s="35"/>
      <c r="H189" s="35"/>
      <c r="I189" s="35"/>
      <c r="J189" s="35"/>
      <c r="K189" s="7"/>
      <c r="L189" s="1"/>
      <c r="M189" s="59"/>
      <c r="N189" s="105" t="s">
        <v>396</v>
      </c>
      <c r="O189" s="6" t="str">
        <f t="shared" si="31"/>
        <v>Armada</v>
      </c>
      <c r="P189" s="32">
        <v>144</v>
      </c>
      <c r="Q189" s="32">
        <v>122</v>
      </c>
      <c r="R189" s="32"/>
      <c r="S189" s="35"/>
      <c r="T189" s="35"/>
      <c r="U189" s="35"/>
      <c r="V189" s="35"/>
      <c r="W189" s="7"/>
    </row>
    <row r="190" spans="1:23" ht="12.75">
      <c r="A190" s="59"/>
      <c r="B190" s="32"/>
      <c r="C190" s="6" t="str">
        <f t="shared" si="30"/>
        <v>Armada</v>
      </c>
      <c r="D190" s="6"/>
      <c r="E190" s="6"/>
      <c r="F190" s="6"/>
      <c r="G190" s="35"/>
      <c r="H190" s="35"/>
      <c r="I190" s="35"/>
      <c r="J190" s="35"/>
      <c r="K190" s="7"/>
      <c r="L190" s="1"/>
      <c r="M190" s="59"/>
      <c r="N190" s="105" t="s">
        <v>397</v>
      </c>
      <c r="O190" s="6" t="str">
        <f t="shared" si="31"/>
        <v>Armada</v>
      </c>
      <c r="P190" s="6"/>
      <c r="Q190" s="6"/>
      <c r="R190" s="6">
        <v>106</v>
      </c>
      <c r="S190" s="35"/>
      <c r="T190" s="35"/>
      <c r="U190" s="35"/>
      <c r="V190" s="35"/>
      <c r="W190" s="7"/>
    </row>
    <row r="191" spans="1:23" ht="12.75">
      <c r="A191" s="59"/>
      <c r="B191" s="32" t="s">
        <v>60</v>
      </c>
      <c r="C191" s="6" t="str">
        <f t="shared" si="30"/>
        <v>Armada</v>
      </c>
      <c r="D191" s="6">
        <v>144</v>
      </c>
      <c r="E191" s="32">
        <v>156</v>
      </c>
      <c r="F191" s="32">
        <v>137</v>
      </c>
      <c r="G191" s="35"/>
      <c r="H191" s="35"/>
      <c r="I191" s="35"/>
      <c r="J191" s="35"/>
      <c r="K191" s="7"/>
      <c r="L191" s="1"/>
      <c r="M191" s="59"/>
      <c r="N191" s="32" t="s">
        <v>60</v>
      </c>
      <c r="O191" s="6" t="str">
        <f t="shared" si="31"/>
        <v>Armada</v>
      </c>
      <c r="P191" s="6"/>
      <c r="Q191" s="32"/>
      <c r="R191" s="32"/>
      <c r="S191" s="35"/>
      <c r="T191" s="35"/>
      <c r="U191" s="35"/>
      <c r="V191" s="35"/>
      <c r="W191" s="7"/>
    </row>
    <row r="192" spans="1:23" ht="12.75">
      <c r="A192" s="60"/>
      <c r="B192" s="9" t="s">
        <v>25</v>
      </c>
      <c r="C192" s="9" t="str">
        <f t="shared" si="30"/>
        <v>Armada</v>
      </c>
      <c r="D192" s="9">
        <f>SUM(D182:D191)</f>
        <v>898</v>
      </c>
      <c r="E192" s="9">
        <f>SUM(E182:E191)</f>
        <v>1015</v>
      </c>
      <c r="F192" s="9">
        <f>SUM(F182:F191)</f>
        <v>1019</v>
      </c>
      <c r="G192" s="9">
        <v>156</v>
      </c>
      <c r="H192" s="9">
        <v>165</v>
      </c>
      <c r="I192" s="9">
        <v>178</v>
      </c>
      <c r="J192" s="9">
        <v>193</v>
      </c>
      <c r="K192" s="10">
        <f>SUM(D192:J192)</f>
        <v>3624</v>
      </c>
      <c r="L192" s="1"/>
      <c r="M192" s="8"/>
      <c r="N192" s="9" t="s">
        <v>25</v>
      </c>
      <c r="O192" s="9" t="str">
        <f t="shared" si="31"/>
        <v>Armada</v>
      </c>
      <c r="P192" s="9">
        <f>SUM(P182:P191)</f>
        <v>675</v>
      </c>
      <c r="Q192" s="9">
        <f>SUM(Q182:Q191)</f>
        <v>711</v>
      </c>
      <c r="R192" s="9">
        <f>SUM(R182:R191)</f>
        <v>688</v>
      </c>
      <c r="S192" s="9">
        <v>158</v>
      </c>
      <c r="T192" s="9">
        <v>164</v>
      </c>
      <c r="U192" s="9">
        <v>166</v>
      </c>
      <c r="V192" s="9">
        <v>153</v>
      </c>
      <c r="W192" s="10">
        <f>SUM(P192:V192)</f>
        <v>2715</v>
      </c>
    </row>
    <row r="193" spans="1:23" ht="12.75">
      <c r="A193" s="58"/>
      <c r="B193" s="3" t="s">
        <v>16</v>
      </c>
      <c r="C193" s="3" t="s">
        <v>17</v>
      </c>
      <c r="D193" s="3" t="s">
        <v>18</v>
      </c>
      <c r="E193" s="3" t="s">
        <v>19</v>
      </c>
      <c r="F193" s="3" t="s">
        <v>20</v>
      </c>
      <c r="G193" s="3" t="s">
        <v>21</v>
      </c>
      <c r="H193" s="3" t="s">
        <v>22</v>
      </c>
      <c r="I193" s="3" t="s">
        <v>23</v>
      </c>
      <c r="J193" s="3" t="s">
        <v>24</v>
      </c>
      <c r="K193" s="4"/>
      <c r="L193" s="1"/>
      <c r="M193" s="58"/>
      <c r="N193" s="3" t="s">
        <v>16</v>
      </c>
      <c r="O193" s="3" t="s">
        <v>17</v>
      </c>
      <c r="P193" s="3" t="s">
        <v>18</v>
      </c>
      <c r="Q193" s="3" t="s">
        <v>19</v>
      </c>
      <c r="R193" s="3" t="s">
        <v>20</v>
      </c>
      <c r="S193" s="3" t="s">
        <v>21</v>
      </c>
      <c r="T193" s="3" t="s">
        <v>22</v>
      </c>
      <c r="U193" s="3" t="s">
        <v>23</v>
      </c>
      <c r="V193" s="3" t="s">
        <v>24</v>
      </c>
      <c r="W193" s="4"/>
    </row>
    <row r="194" spans="1:23" ht="12.75">
      <c r="A194" s="59"/>
      <c r="B194" s="32" t="s">
        <v>284</v>
      </c>
      <c r="C194" s="6" t="s">
        <v>283</v>
      </c>
      <c r="D194" s="6"/>
      <c r="E194" s="6"/>
      <c r="F194" s="32">
        <v>123</v>
      </c>
      <c r="G194" s="35"/>
      <c r="H194" s="35"/>
      <c r="I194" s="35"/>
      <c r="J194" s="35"/>
      <c r="K194" s="7"/>
      <c r="L194" s="1"/>
      <c r="M194" s="59"/>
      <c r="N194" s="32" t="s">
        <v>277</v>
      </c>
      <c r="O194" s="6" t="s">
        <v>283</v>
      </c>
      <c r="P194" s="6">
        <v>149</v>
      </c>
      <c r="Q194" s="6">
        <v>112</v>
      </c>
      <c r="R194" s="32">
        <v>143</v>
      </c>
      <c r="S194" s="35"/>
      <c r="T194" s="35"/>
      <c r="U194" s="35"/>
      <c r="V194" s="35"/>
      <c r="W194" s="7"/>
    </row>
    <row r="195" spans="1:23" ht="12.75">
      <c r="A195" s="59" t="s">
        <v>8</v>
      </c>
      <c r="B195" s="32" t="s">
        <v>285</v>
      </c>
      <c r="C195" s="6" t="str">
        <f>C194</f>
        <v>St. Clair Shores Lakeshore</v>
      </c>
      <c r="D195" s="6"/>
      <c r="E195" s="6">
        <v>152</v>
      </c>
      <c r="F195" s="6"/>
      <c r="G195" s="35"/>
      <c r="H195" s="35"/>
      <c r="I195" s="35"/>
      <c r="J195" s="35"/>
      <c r="K195" s="7"/>
      <c r="L195" s="1"/>
      <c r="M195" s="59" t="s">
        <v>8</v>
      </c>
      <c r="N195" s="32" t="s">
        <v>278</v>
      </c>
      <c r="O195" s="6" t="str">
        <f>O194</f>
        <v>St. Clair Shores Lakeshore</v>
      </c>
      <c r="P195" s="6">
        <v>94</v>
      </c>
      <c r="Q195" s="6">
        <v>106</v>
      </c>
      <c r="R195" s="6"/>
      <c r="S195" s="35"/>
      <c r="T195" s="35"/>
      <c r="U195" s="35"/>
      <c r="V195" s="35"/>
      <c r="W195" s="7"/>
    </row>
    <row r="196" spans="1:23" ht="12.75">
      <c r="A196" s="59" t="s">
        <v>9</v>
      </c>
      <c r="B196" s="32" t="s">
        <v>286</v>
      </c>
      <c r="C196" s="6" t="str">
        <f aca="true" t="shared" si="32" ref="C196:C204">C195</f>
        <v>St. Clair Shores Lakeshore</v>
      </c>
      <c r="D196" s="6"/>
      <c r="E196" s="6"/>
      <c r="F196" s="6">
        <v>180</v>
      </c>
      <c r="G196" s="35"/>
      <c r="H196" s="35"/>
      <c r="I196" s="35"/>
      <c r="J196" s="35"/>
      <c r="K196" s="7"/>
      <c r="L196" s="1"/>
      <c r="M196" s="59" t="s">
        <v>9</v>
      </c>
      <c r="N196" s="32" t="s">
        <v>279</v>
      </c>
      <c r="O196" s="6" t="str">
        <f aca="true" t="shared" si="33" ref="O196:O204">O195</f>
        <v>St. Clair Shores Lakeshore</v>
      </c>
      <c r="P196" s="6">
        <v>91</v>
      </c>
      <c r="Q196" s="6"/>
      <c r="R196" s="6">
        <v>72</v>
      </c>
      <c r="S196" s="35"/>
      <c r="T196" s="35"/>
      <c r="U196" s="35"/>
      <c r="V196" s="35"/>
      <c r="W196" s="7"/>
    </row>
    <row r="197" spans="1:23" ht="12.75">
      <c r="A197" s="59" t="s">
        <v>10</v>
      </c>
      <c r="B197" s="32" t="s">
        <v>287</v>
      </c>
      <c r="C197" s="6" t="str">
        <f t="shared" si="32"/>
        <v>St. Clair Shores Lakeshore</v>
      </c>
      <c r="D197" s="32">
        <v>139</v>
      </c>
      <c r="E197" s="32"/>
      <c r="F197" s="32">
        <v>190</v>
      </c>
      <c r="G197" s="35"/>
      <c r="H197" s="35"/>
      <c r="I197" s="35"/>
      <c r="J197" s="35"/>
      <c r="K197" s="7"/>
      <c r="L197" s="1"/>
      <c r="M197" s="59" t="s">
        <v>10</v>
      </c>
      <c r="N197" s="32" t="s">
        <v>280</v>
      </c>
      <c r="O197" s="6" t="str">
        <f t="shared" si="33"/>
        <v>St. Clair Shores Lakeshore</v>
      </c>
      <c r="P197" s="32">
        <v>110</v>
      </c>
      <c r="Q197" s="32">
        <v>145</v>
      </c>
      <c r="R197" s="32">
        <v>115</v>
      </c>
      <c r="S197" s="35"/>
      <c r="T197" s="35"/>
      <c r="U197" s="35"/>
      <c r="V197" s="35"/>
      <c r="W197" s="7"/>
    </row>
    <row r="198" spans="1:23" ht="12.75">
      <c r="A198" s="59" t="s">
        <v>11</v>
      </c>
      <c r="B198" s="32" t="s">
        <v>288</v>
      </c>
      <c r="C198" s="6" t="str">
        <f t="shared" si="32"/>
        <v>St. Clair Shores Lakeshore</v>
      </c>
      <c r="D198" s="32">
        <v>175</v>
      </c>
      <c r="E198" s="32">
        <v>183</v>
      </c>
      <c r="F198" s="32"/>
      <c r="G198" s="35"/>
      <c r="H198" s="35"/>
      <c r="I198" s="35"/>
      <c r="J198" s="35"/>
      <c r="K198" s="7"/>
      <c r="L198" s="1"/>
      <c r="M198" s="59" t="s">
        <v>11</v>
      </c>
      <c r="N198" s="32" t="s">
        <v>281</v>
      </c>
      <c r="O198" s="6" t="str">
        <f t="shared" si="33"/>
        <v>St. Clair Shores Lakeshore</v>
      </c>
      <c r="P198" s="32"/>
      <c r="Q198" s="32">
        <v>79</v>
      </c>
      <c r="R198" s="32">
        <v>109</v>
      </c>
      <c r="S198" s="35"/>
      <c r="T198" s="35"/>
      <c r="U198" s="35"/>
      <c r="V198" s="35"/>
      <c r="W198" s="7"/>
    </row>
    <row r="199" spans="1:23" ht="12.75">
      <c r="A199" s="59"/>
      <c r="B199" s="32" t="s">
        <v>289</v>
      </c>
      <c r="C199" s="6" t="str">
        <f t="shared" si="32"/>
        <v>St. Clair Shores Lakeshore</v>
      </c>
      <c r="D199" s="32">
        <v>189</v>
      </c>
      <c r="E199" s="32">
        <v>233</v>
      </c>
      <c r="F199" s="32">
        <v>195</v>
      </c>
      <c r="G199" s="35"/>
      <c r="H199" s="35"/>
      <c r="I199" s="35"/>
      <c r="J199" s="35"/>
      <c r="K199" s="7"/>
      <c r="L199" s="1"/>
      <c r="M199" s="59"/>
      <c r="N199" s="32" t="s">
        <v>282</v>
      </c>
      <c r="O199" s="6" t="str">
        <f t="shared" si="33"/>
        <v>St. Clair Shores Lakeshore</v>
      </c>
      <c r="P199" s="32">
        <v>100</v>
      </c>
      <c r="Q199" s="32">
        <v>137</v>
      </c>
      <c r="R199" s="32">
        <v>123</v>
      </c>
      <c r="S199" s="35"/>
      <c r="T199" s="35"/>
      <c r="U199" s="35"/>
      <c r="V199" s="35"/>
      <c r="W199" s="7"/>
    </row>
    <row r="200" spans="1:23" ht="12.75">
      <c r="A200" s="59">
        <v>19</v>
      </c>
      <c r="B200" s="32" t="s">
        <v>290</v>
      </c>
      <c r="C200" s="6" t="str">
        <f t="shared" si="32"/>
        <v>St. Clair Shores Lakeshore</v>
      </c>
      <c r="D200" s="32"/>
      <c r="E200" s="32">
        <v>193</v>
      </c>
      <c r="F200" s="32">
        <v>176</v>
      </c>
      <c r="G200" s="35"/>
      <c r="H200" s="35"/>
      <c r="I200" s="35"/>
      <c r="J200" s="35"/>
      <c r="K200" s="7"/>
      <c r="L200" s="1"/>
      <c r="M200" s="59">
        <v>49</v>
      </c>
      <c r="N200" s="32"/>
      <c r="O200" s="6" t="str">
        <f t="shared" si="33"/>
        <v>St. Clair Shores Lakeshore</v>
      </c>
      <c r="P200" s="32"/>
      <c r="Q200" s="32"/>
      <c r="R200" s="32"/>
      <c r="S200" s="35"/>
      <c r="T200" s="35"/>
      <c r="U200" s="35"/>
      <c r="V200" s="35"/>
      <c r="W200" s="7"/>
    </row>
    <row r="201" spans="1:23" ht="12.75">
      <c r="A201" s="59"/>
      <c r="B201" s="32" t="s">
        <v>291</v>
      </c>
      <c r="C201" s="6" t="str">
        <f t="shared" si="32"/>
        <v>St. Clair Shores Lakeshore</v>
      </c>
      <c r="D201" s="32">
        <v>185</v>
      </c>
      <c r="E201" s="32">
        <v>203</v>
      </c>
      <c r="F201" s="32"/>
      <c r="G201" s="35"/>
      <c r="H201" s="35"/>
      <c r="I201" s="35"/>
      <c r="J201" s="35"/>
      <c r="K201" s="7"/>
      <c r="L201" s="1"/>
      <c r="M201" s="59"/>
      <c r="N201" s="32"/>
      <c r="O201" s="6" t="str">
        <f t="shared" si="33"/>
        <v>St. Clair Shores Lakeshore</v>
      </c>
      <c r="P201" s="32"/>
      <c r="Q201" s="32"/>
      <c r="R201" s="32"/>
      <c r="S201" s="35"/>
      <c r="T201" s="35"/>
      <c r="U201" s="35"/>
      <c r="V201" s="35"/>
      <c r="W201" s="7"/>
    </row>
    <row r="202" spans="1:23" ht="12.75">
      <c r="A202" s="59"/>
      <c r="B202" s="32"/>
      <c r="C202" s="6" t="str">
        <f t="shared" si="32"/>
        <v>St. Clair Shores Lakeshore</v>
      </c>
      <c r="D202" s="6"/>
      <c r="E202" s="6"/>
      <c r="F202" s="6"/>
      <c r="G202" s="35"/>
      <c r="H202" s="35"/>
      <c r="I202" s="35"/>
      <c r="J202" s="35"/>
      <c r="K202" s="7"/>
      <c r="L202" s="1"/>
      <c r="M202" s="59"/>
      <c r="N202" s="32"/>
      <c r="O202" s="6" t="str">
        <f t="shared" si="33"/>
        <v>St. Clair Shores Lakeshore</v>
      </c>
      <c r="P202" s="6"/>
      <c r="Q202" s="6"/>
      <c r="R202" s="6"/>
      <c r="S202" s="35"/>
      <c r="T202" s="35"/>
      <c r="U202" s="35"/>
      <c r="V202" s="35"/>
      <c r="W202" s="7"/>
    </row>
    <row r="203" spans="1:23" ht="12.75">
      <c r="A203" s="59"/>
      <c r="B203" s="32" t="s">
        <v>60</v>
      </c>
      <c r="C203" s="6" t="str">
        <f t="shared" si="32"/>
        <v>St. Clair Shores Lakeshore</v>
      </c>
      <c r="D203" s="32">
        <v>137</v>
      </c>
      <c r="E203" s="32"/>
      <c r="F203" s="32"/>
      <c r="G203" s="35"/>
      <c r="H203" s="35"/>
      <c r="I203" s="35"/>
      <c r="J203" s="35"/>
      <c r="K203" s="7"/>
      <c r="L203" s="1"/>
      <c r="M203" s="59"/>
      <c r="N203" s="32" t="s">
        <v>60</v>
      </c>
      <c r="O203" s="6" t="str">
        <f t="shared" si="33"/>
        <v>St. Clair Shores Lakeshore</v>
      </c>
      <c r="P203" s="6"/>
      <c r="Q203" s="32"/>
      <c r="R203" s="32"/>
      <c r="S203" s="35"/>
      <c r="T203" s="35"/>
      <c r="U203" s="35"/>
      <c r="V203" s="35"/>
      <c r="W203" s="7"/>
    </row>
    <row r="204" spans="1:23" ht="12.75">
      <c r="A204" s="60"/>
      <c r="B204" s="9" t="s">
        <v>25</v>
      </c>
      <c r="C204" s="9" t="str">
        <f t="shared" si="32"/>
        <v>St. Clair Shores Lakeshore</v>
      </c>
      <c r="D204" s="9">
        <f>SUM(D194:D203)</f>
        <v>825</v>
      </c>
      <c r="E204" s="9">
        <f>SUM(E194:E203)</f>
        <v>964</v>
      </c>
      <c r="F204" s="9">
        <f>SUM(F194:F203)</f>
        <v>864</v>
      </c>
      <c r="G204" s="9">
        <v>255</v>
      </c>
      <c r="H204" s="9">
        <v>154</v>
      </c>
      <c r="I204" s="9">
        <v>199</v>
      </c>
      <c r="J204" s="9">
        <v>231</v>
      </c>
      <c r="K204" s="10">
        <f>SUM(D204:J204)</f>
        <v>3492</v>
      </c>
      <c r="L204" s="1"/>
      <c r="M204" s="8"/>
      <c r="N204" s="9" t="s">
        <v>25</v>
      </c>
      <c r="O204" s="9" t="str">
        <f t="shared" si="33"/>
        <v>St. Clair Shores Lakeshore</v>
      </c>
      <c r="P204" s="9">
        <f>SUM(P194:P203)</f>
        <v>544</v>
      </c>
      <c r="Q204" s="9">
        <f>SUM(Q194:Q203)</f>
        <v>579</v>
      </c>
      <c r="R204" s="9">
        <f>SUM(R194:R203)</f>
        <v>562</v>
      </c>
      <c r="S204" s="9">
        <v>99</v>
      </c>
      <c r="T204" s="9">
        <v>146</v>
      </c>
      <c r="U204" s="9">
        <v>95</v>
      </c>
      <c r="V204" s="9">
        <v>103</v>
      </c>
      <c r="W204" s="10">
        <f>SUM(P204:V204)</f>
        <v>2128</v>
      </c>
    </row>
    <row r="205" spans="1:23" ht="12.75">
      <c r="A205" s="58"/>
      <c r="B205" s="3" t="s">
        <v>16</v>
      </c>
      <c r="C205" s="3" t="s">
        <v>17</v>
      </c>
      <c r="D205" s="3" t="s">
        <v>18</v>
      </c>
      <c r="E205" s="3" t="s">
        <v>19</v>
      </c>
      <c r="F205" s="3" t="s">
        <v>20</v>
      </c>
      <c r="G205" s="3" t="s">
        <v>21</v>
      </c>
      <c r="H205" s="3" t="s">
        <v>22</v>
      </c>
      <c r="I205" s="3" t="s">
        <v>23</v>
      </c>
      <c r="J205" s="3" t="s">
        <v>24</v>
      </c>
      <c r="K205" s="4"/>
      <c r="L205" s="1"/>
      <c r="M205" s="58"/>
      <c r="N205" s="3" t="s">
        <v>16</v>
      </c>
      <c r="O205" s="3" t="s">
        <v>17</v>
      </c>
      <c r="P205" s="3" t="s">
        <v>18</v>
      </c>
      <c r="Q205" s="3" t="s">
        <v>19</v>
      </c>
      <c r="R205" s="3" t="s">
        <v>20</v>
      </c>
      <c r="S205" s="3" t="s">
        <v>21</v>
      </c>
      <c r="T205" s="3" t="s">
        <v>22</v>
      </c>
      <c r="U205" s="3" t="s">
        <v>23</v>
      </c>
      <c r="V205" s="3" t="s">
        <v>24</v>
      </c>
      <c r="W205" s="4"/>
    </row>
    <row r="206" spans="1:23" ht="12.75">
      <c r="A206" s="59"/>
      <c r="B206" s="104" t="s">
        <v>393</v>
      </c>
      <c r="C206" s="6" t="s">
        <v>292</v>
      </c>
      <c r="D206" s="6">
        <v>235</v>
      </c>
      <c r="E206" s="6">
        <v>211</v>
      </c>
      <c r="F206" s="32">
        <v>176</v>
      </c>
      <c r="G206" s="35"/>
      <c r="H206" s="35"/>
      <c r="I206" s="35"/>
      <c r="J206" s="35"/>
      <c r="K206" s="7"/>
      <c r="L206" s="1"/>
      <c r="M206" s="59"/>
      <c r="N206" s="32" t="s">
        <v>304</v>
      </c>
      <c r="O206" s="6" t="s">
        <v>297</v>
      </c>
      <c r="P206" s="6">
        <v>143</v>
      </c>
      <c r="Q206" s="6">
        <v>167</v>
      </c>
      <c r="R206" s="32">
        <v>200</v>
      </c>
      <c r="S206" s="35"/>
      <c r="T206" s="35"/>
      <c r="U206" s="35"/>
      <c r="V206" s="35"/>
      <c r="W206" s="7"/>
    </row>
    <row r="207" spans="1:23" ht="12.75">
      <c r="A207" s="59" t="s">
        <v>8</v>
      </c>
      <c r="B207" s="104" t="s">
        <v>394</v>
      </c>
      <c r="C207" s="6" t="str">
        <f>C206</f>
        <v>Sterling Heights</v>
      </c>
      <c r="D207" s="6"/>
      <c r="E207" s="6">
        <v>154</v>
      </c>
      <c r="F207" s="6">
        <v>166</v>
      </c>
      <c r="G207" s="35"/>
      <c r="H207" s="35"/>
      <c r="I207" s="35"/>
      <c r="J207" s="35"/>
      <c r="K207" s="7"/>
      <c r="L207" s="1"/>
      <c r="M207" s="59" t="s">
        <v>8</v>
      </c>
      <c r="N207" s="32" t="s">
        <v>305</v>
      </c>
      <c r="O207" s="6" t="str">
        <f>O206</f>
        <v>Warren Woods Tower</v>
      </c>
      <c r="P207" s="6">
        <v>144</v>
      </c>
      <c r="Q207" s="6">
        <v>134</v>
      </c>
      <c r="R207" s="6">
        <v>132</v>
      </c>
      <c r="S207" s="35"/>
      <c r="T207" s="35"/>
      <c r="U207" s="35"/>
      <c r="V207" s="35"/>
      <c r="W207" s="7"/>
    </row>
    <row r="208" spans="1:23" ht="12.75">
      <c r="A208" s="59" t="s">
        <v>9</v>
      </c>
      <c r="B208" s="32" t="s">
        <v>293</v>
      </c>
      <c r="C208" s="6" t="str">
        <f aca="true" t="shared" si="34" ref="C208:C216">C207</f>
        <v>Sterling Heights</v>
      </c>
      <c r="D208" s="6">
        <v>235</v>
      </c>
      <c r="E208" s="6"/>
      <c r="F208" s="6"/>
      <c r="G208" s="35"/>
      <c r="H208" s="35"/>
      <c r="I208" s="35"/>
      <c r="J208" s="35"/>
      <c r="K208" s="7"/>
      <c r="L208" s="1"/>
      <c r="M208" s="59" t="s">
        <v>9</v>
      </c>
      <c r="N208" s="32" t="s">
        <v>306</v>
      </c>
      <c r="O208" s="6" t="str">
        <f aca="true" t="shared" si="35" ref="O208:O216">O207</f>
        <v>Warren Woods Tower</v>
      </c>
      <c r="P208" s="6">
        <v>123</v>
      </c>
      <c r="Q208" s="6">
        <v>165</v>
      </c>
      <c r="R208" s="6">
        <v>150</v>
      </c>
      <c r="S208" s="35"/>
      <c r="T208" s="35"/>
      <c r="U208" s="35"/>
      <c r="V208" s="35"/>
      <c r="W208" s="7"/>
    </row>
    <row r="209" spans="1:23" ht="12.75">
      <c r="A209" s="59" t="s">
        <v>10</v>
      </c>
      <c r="B209" s="32" t="s">
        <v>294</v>
      </c>
      <c r="C209" s="6" t="str">
        <f t="shared" si="34"/>
        <v>Sterling Heights</v>
      </c>
      <c r="D209" s="32">
        <v>166</v>
      </c>
      <c r="E209" s="32">
        <v>161</v>
      </c>
      <c r="F209" s="32"/>
      <c r="G209" s="35"/>
      <c r="H209" s="35"/>
      <c r="I209" s="35"/>
      <c r="J209" s="35"/>
      <c r="K209" s="7"/>
      <c r="L209" s="1"/>
      <c r="M209" s="59" t="s">
        <v>10</v>
      </c>
      <c r="N209" s="32" t="s">
        <v>307</v>
      </c>
      <c r="O209" s="6" t="str">
        <f t="shared" si="35"/>
        <v>Warren Woods Tower</v>
      </c>
      <c r="P209" s="32">
        <v>130</v>
      </c>
      <c r="Q209" s="32">
        <v>130</v>
      </c>
      <c r="R209" s="32">
        <v>159</v>
      </c>
      <c r="S209" s="35"/>
      <c r="T209" s="35"/>
      <c r="U209" s="35"/>
      <c r="V209" s="35"/>
      <c r="W209" s="7"/>
    </row>
    <row r="210" spans="1:23" ht="12.75">
      <c r="A210" s="59" t="s">
        <v>11</v>
      </c>
      <c r="B210" s="32" t="s">
        <v>295</v>
      </c>
      <c r="C210" s="6" t="str">
        <f t="shared" si="34"/>
        <v>Sterling Heights</v>
      </c>
      <c r="D210" s="32">
        <v>184</v>
      </c>
      <c r="E210" s="32">
        <v>141</v>
      </c>
      <c r="F210" s="32">
        <v>230</v>
      </c>
      <c r="G210" s="35"/>
      <c r="H210" s="35"/>
      <c r="I210" s="35"/>
      <c r="J210" s="35"/>
      <c r="K210" s="7"/>
      <c r="L210" s="1"/>
      <c r="M210" s="59" t="s">
        <v>11</v>
      </c>
      <c r="N210" s="32" t="s">
        <v>308</v>
      </c>
      <c r="O210" s="6" t="str">
        <f t="shared" si="35"/>
        <v>Warren Woods Tower</v>
      </c>
      <c r="P210" s="32">
        <v>203</v>
      </c>
      <c r="Q210" s="32">
        <v>190</v>
      </c>
      <c r="R210" s="32">
        <v>161</v>
      </c>
      <c r="S210" s="35"/>
      <c r="T210" s="35"/>
      <c r="U210" s="35"/>
      <c r="V210" s="35"/>
      <c r="W210" s="7"/>
    </row>
    <row r="211" spans="1:23" ht="12.75">
      <c r="A211" s="59"/>
      <c r="B211" s="32" t="s">
        <v>296</v>
      </c>
      <c r="C211" s="6" t="str">
        <f t="shared" si="34"/>
        <v>Sterling Heights</v>
      </c>
      <c r="D211" s="32">
        <v>169</v>
      </c>
      <c r="E211" s="32"/>
      <c r="F211" s="32">
        <v>140</v>
      </c>
      <c r="G211" s="35"/>
      <c r="H211" s="35"/>
      <c r="I211" s="35"/>
      <c r="J211" s="35"/>
      <c r="K211" s="7"/>
      <c r="L211" s="1"/>
      <c r="M211" s="59"/>
      <c r="N211" s="32" t="s">
        <v>309</v>
      </c>
      <c r="O211" s="6" t="str">
        <f t="shared" si="35"/>
        <v>Warren Woods Tower</v>
      </c>
      <c r="P211" s="32"/>
      <c r="Q211" s="32"/>
      <c r="R211" s="32"/>
      <c r="S211" s="35"/>
      <c r="T211" s="35"/>
      <c r="U211" s="35"/>
      <c r="V211" s="35"/>
      <c r="W211" s="7"/>
    </row>
    <row r="212" spans="1:23" ht="12.75">
      <c r="A212" s="59">
        <v>20</v>
      </c>
      <c r="B212" s="32"/>
      <c r="C212" s="6" t="str">
        <f t="shared" si="34"/>
        <v>Sterling Heights</v>
      </c>
      <c r="D212" s="32"/>
      <c r="E212" s="32"/>
      <c r="F212" s="32"/>
      <c r="G212" s="35"/>
      <c r="H212" s="35"/>
      <c r="I212" s="35"/>
      <c r="J212" s="35"/>
      <c r="K212" s="7"/>
      <c r="L212" s="1"/>
      <c r="M212" s="59">
        <v>50</v>
      </c>
      <c r="N212" s="32"/>
      <c r="O212" s="6" t="str">
        <f t="shared" si="35"/>
        <v>Warren Woods Tower</v>
      </c>
      <c r="P212" s="32"/>
      <c r="Q212" s="32"/>
      <c r="R212" s="32"/>
      <c r="S212" s="35"/>
      <c r="T212" s="35"/>
      <c r="U212" s="35"/>
      <c r="V212" s="35"/>
      <c r="W212" s="7"/>
    </row>
    <row r="213" spans="1:23" ht="12.75">
      <c r="A213" s="59"/>
      <c r="B213" s="32"/>
      <c r="C213" s="6" t="str">
        <f t="shared" si="34"/>
        <v>Sterling Heights</v>
      </c>
      <c r="D213" s="32"/>
      <c r="E213" s="32"/>
      <c r="F213" s="32"/>
      <c r="G213" s="35"/>
      <c r="H213" s="35"/>
      <c r="I213" s="35"/>
      <c r="J213" s="35"/>
      <c r="K213" s="7"/>
      <c r="L213" s="1"/>
      <c r="M213" s="59"/>
      <c r="N213" s="32"/>
      <c r="O213" s="6" t="str">
        <f t="shared" si="35"/>
        <v>Warren Woods Tower</v>
      </c>
      <c r="P213" s="32"/>
      <c r="Q213" s="32"/>
      <c r="R213" s="32"/>
      <c r="S213" s="35"/>
      <c r="T213" s="35"/>
      <c r="U213" s="35"/>
      <c r="V213" s="35"/>
      <c r="W213" s="7"/>
    </row>
    <row r="214" spans="1:23" ht="12.75">
      <c r="A214" s="59"/>
      <c r="B214" s="32"/>
      <c r="C214" s="6" t="str">
        <f t="shared" si="34"/>
        <v>Sterling Heights</v>
      </c>
      <c r="D214" s="6"/>
      <c r="E214" s="6"/>
      <c r="F214" s="6"/>
      <c r="G214" s="35"/>
      <c r="H214" s="35"/>
      <c r="I214" s="35"/>
      <c r="J214" s="35"/>
      <c r="K214" s="7"/>
      <c r="L214" s="1"/>
      <c r="M214" s="59"/>
      <c r="N214" s="32"/>
      <c r="O214" s="6" t="str">
        <f t="shared" si="35"/>
        <v>Warren Woods Tower</v>
      </c>
      <c r="P214" s="6"/>
      <c r="Q214" s="6"/>
      <c r="R214" s="6"/>
      <c r="S214" s="35"/>
      <c r="T214" s="35"/>
      <c r="U214" s="35"/>
      <c r="V214" s="35"/>
      <c r="W214" s="7"/>
    </row>
    <row r="215" spans="1:23" ht="12.75">
      <c r="A215" s="59"/>
      <c r="B215" s="32" t="s">
        <v>60</v>
      </c>
      <c r="C215" s="6" t="str">
        <f t="shared" si="34"/>
        <v>Sterling Heights</v>
      </c>
      <c r="D215" s="6"/>
      <c r="E215" s="32">
        <v>146</v>
      </c>
      <c r="F215" s="32">
        <v>138</v>
      </c>
      <c r="G215" s="35"/>
      <c r="H215" s="35"/>
      <c r="I215" s="35"/>
      <c r="J215" s="35"/>
      <c r="K215" s="7"/>
      <c r="L215" s="1"/>
      <c r="M215" s="59"/>
      <c r="N215" s="32" t="s">
        <v>60</v>
      </c>
      <c r="O215" s="6" t="str">
        <f t="shared" si="35"/>
        <v>Warren Woods Tower</v>
      </c>
      <c r="P215" s="6"/>
      <c r="Q215" s="32"/>
      <c r="R215" s="32"/>
      <c r="S215" s="35"/>
      <c r="T215" s="35"/>
      <c r="U215" s="35"/>
      <c r="V215" s="35"/>
      <c r="W215" s="7"/>
    </row>
    <row r="216" spans="1:23" ht="12.75">
      <c r="A216" s="60"/>
      <c r="B216" s="9" t="s">
        <v>25</v>
      </c>
      <c r="C216" s="9" t="str">
        <f t="shared" si="34"/>
        <v>Sterling Heights</v>
      </c>
      <c r="D216" s="9">
        <f>SUM(D206:D215)</f>
        <v>989</v>
      </c>
      <c r="E216" s="9">
        <f>SUM(E206:E215)</f>
        <v>813</v>
      </c>
      <c r="F216" s="9">
        <f>SUM(F206:F215)</f>
        <v>850</v>
      </c>
      <c r="G216" s="9">
        <v>152</v>
      </c>
      <c r="H216" s="9">
        <v>167</v>
      </c>
      <c r="I216" s="9">
        <v>181</v>
      </c>
      <c r="J216" s="9">
        <v>190</v>
      </c>
      <c r="K216" s="10">
        <f>SUM(D216:J216)</f>
        <v>3342</v>
      </c>
      <c r="L216" s="1"/>
      <c r="M216" s="8"/>
      <c r="N216" s="9" t="s">
        <v>25</v>
      </c>
      <c r="O216" s="9" t="str">
        <f t="shared" si="35"/>
        <v>Warren Woods Tower</v>
      </c>
      <c r="P216" s="9">
        <f>SUM(P206:P215)</f>
        <v>743</v>
      </c>
      <c r="Q216" s="9">
        <f>SUM(Q206:Q215)</f>
        <v>786</v>
      </c>
      <c r="R216" s="9">
        <f>SUM(R206:R215)</f>
        <v>802</v>
      </c>
      <c r="S216" s="9">
        <v>171</v>
      </c>
      <c r="T216" s="9">
        <v>190</v>
      </c>
      <c r="U216" s="9">
        <v>157</v>
      </c>
      <c r="V216" s="9">
        <v>192</v>
      </c>
      <c r="W216" s="10">
        <f>SUM(P216:V216)</f>
        <v>3041</v>
      </c>
    </row>
    <row r="217" spans="1:23" ht="12.75">
      <c r="A217" s="58"/>
      <c r="B217" s="3" t="s">
        <v>16</v>
      </c>
      <c r="C217" s="3" t="s">
        <v>17</v>
      </c>
      <c r="D217" s="3" t="s">
        <v>18</v>
      </c>
      <c r="E217" s="3" t="s">
        <v>19</v>
      </c>
      <c r="F217" s="3" t="s">
        <v>20</v>
      </c>
      <c r="G217" s="3" t="s">
        <v>21</v>
      </c>
      <c r="H217" s="3" t="s">
        <v>22</v>
      </c>
      <c r="I217" s="3" t="s">
        <v>23</v>
      </c>
      <c r="J217" s="3" t="s">
        <v>24</v>
      </c>
      <c r="K217" s="4"/>
      <c r="L217" s="1"/>
      <c r="M217" s="58"/>
      <c r="N217" s="3" t="s">
        <v>16</v>
      </c>
      <c r="O217" s="3" t="s">
        <v>17</v>
      </c>
      <c r="P217" s="3" t="s">
        <v>18</v>
      </c>
      <c r="Q217" s="3" t="s">
        <v>19</v>
      </c>
      <c r="R217" s="3" t="s">
        <v>20</v>
      </c>
      <c r="S217" s="3" t="s">
        <v>21</v>
      </c>
      <c r="T217" s="3" t="s">
        <v>22</v>
      </c>
      <c r="U217" s="3" t="s">
        <v>23</v>
      </c>
      <c r="V217" s="3" t="s">
        <v>24</v>
      </c>
      <c r="W217" s="4"/>
    </row>
    <row r="218" spans="1:23" ht="12.75">
      <c r="A218" s="59"/>
      <c r="B218" s="32" t="s">
        <v>298</v>
      </c>
      <c r="C218" s="6" t="s">
        <v>297</v>
      </c>
      <c r="D218" s="6">
        <v>218</v>
      </c>
      <c r="E218" s="6">
        <v>222</v>
      </c>
      <c r="F218" s="32">
        <v>171</v>
      </c>
      <c r="G218" s="35"/>
      <c r="H218" s="35"/>
      <c r="I218" s="35"/>
      <c r="J218" s="35"/>
      <c r="K218" s="7"/>
      <c r="L218" s="1"/>
      <c r="M218" s="59"/>
      <c r="N218" s="32" t="s">
        <v>317</v>
      </c>
      <c r="O218" s="6" t="s">
        <v>310</v>
      </c>
      <c r="P218" s="6">
        <v>136</v>
      </c>
      <c r="Q218" s="6">
        <v>103</v>
      </c>
      <c r="R218" s="32">
        <v>127</v>
      </c>
      <c r="S218" s="35"/>
      <c r="T218" s="35"/>
      <c r="U218" s="35"/>
      <c r="V218" s="35"/>
      <c r="W218" s="7"/>
    </row>
    <row r="219" spans="1:23" ht="12.75">
      <c r="A219" s="59" t="s">
        <v>8</v>
      </c>
      <c r="B219" s="32" t="s">
        <v>299</v>
      </c>
      <c r="C219" s="6" t="str">
        <f>C218</f>
        <v>Warren Woods Tower</v>
      </c>
      <c r="D219" s="6">
        <v>267</v>
      </c>
      <c r="E219" s="6">
        <v>205</v>
      </c>
      <c r="F219" s="6">
        <v>254</v>
      </c>
      <c r="G219" s="35"/>
      <c r="H219" s="35"/>
      <c r="I219" s="35"/>
      <c r="J219" s="35"/>
      <c r="K219" s="7"/>
      <c r="L219" s="1"/>
      <c r="M219" s="59" t="s">
        <v>8</v>
      </c>
      <c r="N219" s="32" t="s">
        <v>318</v>
      </c>
      <c r="O219" s="6" t="str">
        <f>O218</f>
        <v>Romeo</v>
      </c>
      <c r="P219" s="6">
        <v>138</v>
      </c>
      <c r="Q219" s="6">
        <v>133</v>
      </c>
      <c r="R219" s="6">
        <v>177</v>
      </c>
      <c r="S219" s="35"/>
      <c r="T219" s="35"/>
      <c r="U219" s="35"/>
      <c r="V219" s="35"/>
      <c r="W219" s="7"/>
    </row>
    <row r="220" spans="1:23" ht="12.75">
      <c r="A220" s="59" t="s">
        <v>9</v>
      </c>
      <c r="B220" s="32" t="s">
        <v>300</v>
      </c>
      <c r="C220" s="6" t="str">
        <f aca="true" t="shared" si="36" ref="C220:C228">C219</f>
        <v>Warren Woods Tower</v>
      </c>
      <c r="D220" s="6">
        <v>142</v>
      </c>
      <c r="E220" s="32">
        <v>169</v>
      </c>
      <c r="F220" s="32">
        <v>184</v>
      </c>
      <c r="G220" s="35"/>
      <c r="H220" s="35"/>
      <c r="I220" s="35"/>
      <c r="J220" s="35"/>
      <c r="K220" s="7"/>
      <c r="L220" s="1"/>
      <c r="M220" s="59" t="s">
        <v>9</v>
      </c>
      <c r="N220" s="32" t="s">
        <v>319</v>
      </c>
      <c r="O220" s="6" t="str">
        <f aca="true" t="shared" si="37" ref="O220:O228">O219</f>
        <v>Romeo</v>
      </c>
      <c r="P220" s="6">
        <v>122</v>
      </c>
      <c r="Q220" s="6">
        <v>137</v>
      </c>
      <c r="R220" s="6">
        <v>137</v>
      </c>
      <c r="S220" s="35"/>
      <c r="T220" s="35"/>
      <c r="U220" s="35"/>
      <c r="V220" s="35"/>
      <c r="W220" s="7"/>
    </row>
    <row r="221" spans="1:23" ht="12.75">
      <c r="A221" s="59" t="s">
        <v>10</v>
      </c>
      <c r="B221" s="32" t="s">
        <v>301</v>
      </c>
      <c r="C221" s="6" t="str">
        <f t="shared" si="36"/>
        <v>Warren Woods Tower</v>
      </c>
      <c r="D221" s="32"/>
      <c r="E221" s="32"/>
      <c r="F221" s="32">
        <v>174</v>
      </c>
      <c r="G221" s="35"/>
      <c r="H221" s="35"/>
      <c r="I221" s="35"/>
      <c r="J221" s="35"/>
      <c r="K221" s="7"/>
      <c r="L221" s="1"/>
      <c r="M221" s="59" t="s">
        <v>10</v>
      </c>
      <c r="N221" s="32" t="s">
        <v>320</v>
      </c>
      <c r="O221" s="6" t="str">
        <f t="shared" si="37"/>
        <v>Romeo</v>
      </c>
      <c r="P221" s="32">
        <v>162</v>
      </c>
      <c r="Q221" s="32">
        <v>148</v>
      </c>
      <c r="R221" s="32">
        <v>123</v>
      </c>
      <c r="S221" s="35"/>
      <c r="T221" s="35"/>
      <c r="U221" s="35"/>
      <c r="V221" s="35"/>
      <c r="W221" s="7"/>
    </row>
    <row r="222" spans="1:23" ht="12.75">
      <c r="A222" s="59" t="s">
        <v>11</v>
      </c>
      <c r="B222" s="32" t="s">
        <v>302</v>
      </c>
      <c r="C222" s="6" t="str">
        <f t="shared" si="36"/>
        <v>Warren Woods Tower</v>
      </c>
      <c r="D222" s="32">
        <v>179</v>
      </c>
      <c r="E222" s="32">
        <v>170</v>
      </c>
      <c r="F222" s="32"/>
      <c r="G222" s="35"/>
      <c r="H222" s="35"/>
      <c r="I222" s="35"/>
      <c r="J222" s="35"/>
      <c r="K222" s="7"/>
      <c r="L222" s="1"/>
      <c r="M222" s="59" t="s">
        <v>11</v>
      </c>
      <c r="N222" s="32" t="s">
        <v>321</v>
      </c>
      <c r="O222" s="6" t="str">
        <f t="shared" si="37"/>
        <v>Romeo</v>
      </c>
      <c r="P222" s="32">
        <v>159</v>
      </c>
      <c r="Q222" s="32">
        <v>132</v>
      </c>
      <c r="R222" s="32">
        <v>133</v>
      </c>
      <c r="S222" s="35"/>
      <c r="T222" s="35"/>
      <c r="U222" s="35"/>
      <c r="V222" s="35"/>
      <c r="W222" s="7"/>
    </row>
    <row r="223" spans="1:23" ht="12.75">
      <c r="A223" s="59"/>
      <c r="B223" s="32" t="s">
        <v>303</v>
      </c>
      <c r="C223" s="6" t="str">
        <f t="shared" si="36"/>
        <v>Warren Woods Tower</v>
      </c>
      <c r="D223" s="32">
        <v>216</v>
      </c>
      <c r="E223" s="32">
        <v>157</v>
      </c>
      <c r="F223" s="32"/>
      <c r="G223" s="35"/>
      <c r="H223" s="35"/>
      <c r="I223" s="35"/>
      <c r="J223" s="35"/>
      <c r="K223" s="7"/>
      <c r="L223" s="1"/>
      <c r="M223" s="59"/>
      <c r="N223" s="32"/>
      <c r="O223" s="6" t="str">
        <f t="shared" si="37"/>
        <v>Romeo</v>
      </c>
      <c r="P223" s="32"/>
      <c r="Q223" s="32"/>
      <c r="R223" s="32"/>
      <c r="S223" s="35"/>
      <c r="T223" s="35"/>
      <c r="U223" s="35"/>
      <c r="V223" s="35"/>
      <c r="W223" s="7"/>
    </row>
    <row r="224" spans="1:23" ht="12.75">
      <c r="A224" s="59">
        <v>21</v>
      </c>
      <c r="B224" s="32"/>
      <c r="C224" s="6" t="str">
        <f t="shared" si="36"/>
        <v>Warren Woods Tower</v>
      </c>
      <c r="D224" s="32"/>
      <c r="E224" s="32"/>
      <c r="F224" s="32"/>
      <c r="G224" s="35"/>
      <c r="H224" s="35"/>
      <c r="I224" s="35"/>
      <c r="J224" s="35"/>
      <c r="K224" s="7"/>
      <c r="L224" s="1"/>
      <c r="M224" s="59">
        <v>51</v>
      </c>
      <c r="N224" s="32"/>
      <c r="O224" s="6" t="str">
        <f t="shared" si="37"/>
        <v>Romeo</v>
      </c>
      <c r="P224" s="32"/>
      <c r="Q224" s="32"/>
      <c r="R224" s="32"/>
      <c r="S224" s="35"/>
      <c r="T224" s="35"/>
      <c r="U224" s="35"/>
      <c r="V224" s="35"/>
      <c r="W224" s="7"/>
    </row>
    <row r="225" spans="1:23" ht="12.75">
      <c r="A225" s="59"/>
      <c r="B225" s="32"/>
      <c r="C225" s="6" t="str">
        <f t="shared" si="36"/>
        <v>Warren Woods Tower</v>
      </c>
      <c r="D225" s="32"/>
      <c r="E225" s="32"/>
      <c r="F225" s="32"/>
      <c r="G225" s="35"/>
      <c r="H225" s="35"/>
      <c r="I225" s="35"/>
      <c r="J225" s="35"/>
      <c r="K225" s="7"/>
      <c r="L225" s="1"/>
      <c r="M225" s="59"/>
      <c r="N225" s="32"/>
      <c r="O225" s="6" t="str">
        <f t="shared" si="37"/>
        <v>Romeo</v>
      </c>
      <c r="P225" s="32"/>
      <c r="Q225" s="32"/>
      <c r="R225" s="32"/>
      <c r="S225" s="35"/>
      <c r="T225" s="35"/>
      <c r="U225" s="35"/>
      <c r="V225" s="35"/>
      <c r="W225" s="7"/>
    </row>
    <row r="226" spans="1:23" ht="12.75">
      <c r="A226" s="59"/>
      <c r="B226" s="32"/>
      <c r="C226" s="6" t="str">
        <f t="shared" si="36"/>
        <v>Warren Woods Tower</v>
      </c>
      <c r="D226" s="6"/>
      <c r="E226" s="6"/>
      <c r="F226" s="6"/>
      <c r="G226" s="35"/>
      <c r="H226" s="35"/>
      <c r="I226" s="35"/>
      <c r="J226" s="35"/>
      <c r="K226" s="7"/>
      <c r="L226" s="1"/>
      <c r="M226" s="59"/>
      <c r="N226" s="32"/>
      <c r="O226" s="6" t="str">
        <f t="shared" si="37"/>
        <v>Romeo</v>
      </c>
      <c r="P226" s="6"/>
      <c r="Q226" s="6"/>
      <c r="R226" s="6"/>
      <c r="S226" s="35"/>
      <c r="T226" s="35"/>
      <c r="U226" s="35"/>
      <c r="V226" s="35"/>
      <c r="W226" s="7"/>
    </row>
    <row r="227" spans="1:23" ht="12.75">
      <c r="A227" s="59"/>
      <c r="B227" s="32" t="s">
        <v>60</v>
      </c>
      <c r="C227" s="6" t="str">
        <f t="shared" si="36"/>
        <v>Warren Woods Tower</v>
      </c>
      <c r="D227" s="6"/>
      <c r="E227" s="32"/>
      <c r="F227" s="32">
        <v>157</v>
      </c>
      <c r="G227" s="35"/>
      <c r="H227" s="35"/>
      <c r="I227" s="35"/>
      <c r="J227" s="35"/>
      <c r="K227" s="7"/>
      <c r="L227" s="1"/>
      <c r="M227" s="59"/>
      <c r="N227" s="32" t="s">
        <v>60</v>
      </c>
      <c r="O227" s="6" t="str">
        <f t="shared" si="37"/>
        <v>Romeo</v>
      </c>
      <c r="P227" s="6"/>
      <c r="Q227" s="32"/>
      <c r="R227" s="32"/>
      <c r="S227" s="35"/>
      <c r="T227" s="35"/>
      <c r="U227" s="35"/>
      <c r="V227" s="35"/>
      <c r="W227" s="7"/>
    </row>
    <row r="228" spans="1:23" ht="12.75">
      <c r="A228" s="60"/>
      <c r="B228" s="9" t="s">
        <v>25</v>
      </c>
      <c r="C228" s="9" t="str">
        <f t="shared" si="36"/>
        <v>Warren Woods Tower</v>
      </c>
      <c r="D228" s="9">
        <f>SUM(D218:D227)</f>
        <v>1022</v>
      </c>
      <c r="E228" s="9">
        <f>SUM(E218:E227)</f>
        <v>923</v>
      </c>
      <c r="F228" s="9">
        <f>SUM(F218:F227)</f>
        <v>940</v>
      </c>
      <c r="G228" s="9">
        <v>186</v>
      </c>
      <c r="H228" s="9">
        <v>160</v>
      </c>
      <c r="I228" s="9">
        <v>180</v>
      </c>
      <c r="J228" s="9">
        <v>139</v>
      </c>
      <c r="K228" s="10">
        <f>SUM(D228:J228)</f>
        <v>3550</v>
      </c>
      <c r="L228" s="1"/>
      <c r="M228" s="8"/>
      <c r="N228" s="9" t="s">
        <v>25</v>
      </c>
      <c r="O228" s="9" t="str">
        <f t="shared" si="37"/>
        <v>Romeo</v>
      </c>
      <c r="P228" s="9">
        <f>SUM(P218:P227)</f>
        <v>717</v>
      </c>
      <c r="Q228" s="9">
        <f>SUM(Q218:Q227)</f>
        <v>653</v>
      </c>
      <c r="R228" s="9">
        <f>SUM(R218:R227)</f>
        <v>697</v>
      </c>
      <c r="S228" s="9">
        <v>192</v>
      </c>
      <c r="T228" s="9">
        <v>156</v>
      </c>
      <c r="U228" s="9">
        <v>160</v>
      </c>
      <c r="V228" s="9">
        <v>189</v>
      </c>
      <c r="W228" s="10">
        <f>SUM(P228:V228)</f>
        <v>2764</v>
      </c>
    </row>
    <row r="229" spans="1:23" ht="12.75">
      <c r="A229" s="58"/>
      <c r="B229" s="3" t="s">
        <v>16</v>
      </c>
      <c r="C229" s="3" t="s">
        <v>17</v>
      </c>
      <c r="D229" s="3" t="s">
        <v>18</v>
      </c>
      <c r="E229" s="3" t="s">
        <v>19</v>
      </c>
      <c r="F229" s="3" t="s">
        <v>20</v>
      </c>
      <c r="G229" s="3" t="s">
        <v>21</v>
      </c>
      <c r="H229" s="3" t="s">
        <v>22</v>
      </c>
      <c r="I229" s="3" t="s">
        <v>23</v>
      </c>
      <c r="J229" s="3" t="s">
        <v>24</v>
      </c>
      <c r="K229" s="4"/>
      <c r="L229" s="1"/>
      <c r="M229" s="58"/>
      <c r="N229" s="3" t="s">
        <v>16</v>
      </c>
      <c r="O229" s="3" t="s">
        <v>17</v>
      </c>
      <c r="P229" s="3" t="s">
        <v>18</v>
      </c>
      <c r="Q229" s="3" t="s">
        <v>19</v>
      </c>
      <c r="R229" s="3" t="s">
        <v>20</v>
      </c>
      <c r="S229" s="3" t="s">
        <v>21</v>
      </c>
      <c r="T229" s="3" t="s">
        <v>22</v>
      </c>
      <c r="U229" s="3" t="s">
        <v>23</v>
      </c>
      <c r="V229" s="3" t="s">
        <v>24</v>
      </c>
      <c r="W229" s="4"/>
    </row>
    <row r="230" spans="1:23" ht="12.75">
      <c r="A230" s="59"/>
      <c r="B230" s="32" t="s">
        <v>311</v>
      </c>
      <c r="C230" s="6" t="s">
        <v>310</v>
      </c>
      <c r="D230" s="6">
        <v>203</v>
      </c>
      <c r="E230" s="6">
        <v>190</v>
      </c>
      <c r="F230" s="32">
        <v>203</v>
      </c>
      <c r="G230" s="35"/>
      <c r="H230" s="35"/>
      <c r="I230" s="35"/>
      <c r="J230" s="35"/>
      <c r="K230" s="7"/>
      <c r="L230" s="1"/>
      <c r="M230" s="59"/>
      <c r="N230" s="32" t="s">
        <v>330</v>
      </c>
      <c r="O230" s="6" t="s">
        <v>322</v>
      </c>
      <c r="P230" s="6">
        <v>130</v>
      </c>
      <c r="Q230" s="6">
        <v>174</v>
      </c>
      <c r="R230" s="32">
        <v>161</v>
      </c>
      <c r="S230" s="35"/>
      <c r="T230" s="35"/>
      <c r="U230" s="35"/>
      <c r="V230" s="35"/>
      <c r="W230" s="7"/>
    </row>
    <row r="231" spans="1:23" ht="12.75">
      <c r="A231" s="59" t="s">
        <v>8</v>
      </c>
      <c r="B231" s="32" t="s">
        <v>312</v>
      </c>
      <c r="C231" s="6" t="str">
        <f>C230</f>
        <v>Romeo</v>
      </c>
      <c r="D231" s="6">
        <v>241</v>
      </c>
      <c r="E231" s="6">
        <v>114</v>
      </c>
      <c r="F231" s="6">
        <v>170</v>
      </c>
      <c r="G231" s="35"/>
      <c r="H231" s="35"/>
      <c r="I231" s="35"/>
      <c r="J231" s="35"/>
      <c r="K231" s="7"/>
      <c r="L231" s="1"/>
      <c r="M231" s="59" t="s">
        <v>8</v>
      </c>
      <c r="N231" s="32" t="s">
        <v>331</v>
      </c>
      <c r="O231" s="6" t="str">
        <f>O230</f>
        <v>Utica</v>
      </c>
      <c r="P231" s="6">
        <v>123</v>
      </c>
      <c r="Q231" s="6">
        <v>115</v>
      </c>
      <c r="R231" s="6">
        <v>183</v>
      </c>
      <c r="S231" s="35"/>
      <c r="T231" s="35"/>
      <c r="U231" s="35"/>
      <c r="V231" s="35"/>
      <c r="W231" s="7"/>
    </row>
    <row r="232" spans="1:23" ht="12.75">
      <c r="A232" s="59" t="s">
        <v>9</v>
      </c>
      <c r="B232" s="32" t="s">
        <v>313</v>
      </c>
      <c r="C232" s="6" t="str">
        <f aca="true" t="shared" si="38" ref="C232:C240">C231</f>
        <v>Romeo</v>
      </c>
      <c r="D232" s="6">
        <v>155</v>
      </c>
      <c r="E232" s="6">
        <v>183</v>
      </c>
      <c r="F232" s="32">
        <v>232</v>
      </c>
      <c r="G232" s="35"/>
      <c r="H232" s="35"/>
      <c r="I232" s="35"/>
      <c r="J232" s="35"/>
      <c r="K232" s="7"/>
      <c r="L232" s="1"/>
      <c r="M232" s="59" t="s">
        <v>9</v>
      </c>
      <c r="N232" s="32" t="s">
        <v>332</v>
      </c>
      <c r="O232" s="6" t="str">
        <f aca="true" t="shared" si="39" ref="O232:O240">O231</f>
        <v>Utica</v>
      </c>
      <c r="P232" s="6">
        <v>175</v>
      </c>
      <c r="Q232" s="6">
        <v>132</v>
      </c>
      <c r="R232" s="6">
        <v>140</v>
      </c>
      <c r="S232" s="35"/>
      <c r="T232" s="35"/>
      <c r="U232" s="35"/>
      <c r="V232" s="35"/>
      <c r="W232" s="7"/>
    </row>
    <row r="233" spans="1:23" ht="12.75">
      <c r="A233" s="59" t="s">
        <v>10</v>
      </c>
      <c r="B233" s="32" t="s">
        <v>314</v>
      </c>
      <c r="C233" s="6" t="str">
        <f t="shared" si="38"/>
        <v>Romeo</v>
      </c>
      <c r="D233" s="32">
        <v>195</v>
      </c>
      <c r="E233" s="32">
        <v>186</v>
      </c>
      <c r="F233" s="32">
        <v>174</v>
      </c>
      <c r="G233" s="35"/>
      <c r="H233" s="35"/>
      <c r="I233" s="35"/>
      <c r="J233" s="35"/>
      <c r="K233" s="7"/>
      <c r="L233" s="1"/>
      <c r="M233" s="59" t="s">
        <v>10</v>
      </c>
      <c r="N233" s="32" t="s">
        <v>333</v>
      </c>
      <c r="O233" s="6" t="str">
        <f t="shared" si="39"/>
        <v>Utica</v>
      </c>
      <c r="P233" s="32"/>
      <c r="Q233" s="32"/>
      <c r="R233" s="32"/>
      <c r="S233" s="35"/>
      <c r="T233" s="35"/>
      <c r="U233" s="35"/>
      <c r="V233" s="35"/>
      <c r="W233" s="7"/>
    </row>
    <row r="234" spans="1:23" ht="12.75">
      <c r="A234" s="59" t="s">
        <v>11</v>
      </c>
      <c r="B234" s="32" t="s">
        <v>315</v>
      </c>
      <c r="C234" s="6" t="str">
        <f t="shared" si="38"/>
        <v>Romeo</v>
      </c>
      <c r="D234" s="32">
        <v>194</v>
      </c>
      <c r="E234" s="32">
        <v>178</v>
      </c>
      <c r="F234" s="32">
        <v>237</v>
      </c>
      <c r="G234" s="35"/>
      <c r="H234" s="35"/>
      <c r="I234" s="35"/>
      <c r="J234" s="35"/>
      <c r="K234" s="7"/>
      <c r="L234" s="1"/>
      <c r="M234" s="59" t="s">
        <v>11</v>
      </c>
      <c r="N234" s="32" t="s">
        <v>334</v>
      </c>
      <c r="O234" s="6" t="str">
        <f t="shared" si="39"/>
        <v>Utica</v>
      </c>
      <c r="P234" s="32">
        <v>145</v>
      </c>
      <c r="Q234" s="32">
        <v>144</v>
      </c>
      <c r="R234" s="32">
        <v>159</v>
      </c>
      <c r="S234" s="35"/>
      <c r="T234" s="35"/>
      <c r="U234" s="35"/>
      <c r="V234" s="35"/>
      <c r="W234" s="7"/>
    </row>
    <row r="235" spans="1:23" ht="12.75">
      <c r="A235" s="59"/>
      <c r="B235" s="32" t="s">
        <v>316</v>
      </c>
      <c r="C235" s="6" t="str">
        <f t="shared" si="38"/>
        <v>Romeo</v>
      </c>
      <c r="D235" s="32"/>
      <c r="E235" s="32"/>
      <c r="F235" s="32"/>
      <c r="G235" s="35"/>
      <c r="H235" s="35"/>
      <c r="I235" s="35"/>
      <c r="J235" s="35"/>
      <c r="K235" s="7"/>
      <c r="L235" s="1"/>
      <c r="M235" s="59"/>
      <c r="N235" s="32" t="s">
        <v>335</v>
      </c>
      <c r="O235" s="6" t="str">
        <f t="shared" si="39"/>
        <v>Utica</v>
      </c>
      <c r="P235" s="32"/>
      <c r="Q235" s="32"/>
      <c r="R235" s="32"/>
      <c r="S235" s="35"/>
      <c r="T235" s="35"/>
      <c r="U235" s="35"/>
      <c r="V235" s="35"/>
      <c r="W235" s="7"/>
    </row>
    <row r="236" spans="1:23" ht="12.75">
      <c r="A236" s="59">
        <v>22</v>
      </c>
      <c r="B236" s="32"/>
      <c r="C236" s="6" t="str">
        <f t="shared" si="38"/>
        <v>Romeo</v>
      </c>
      <c r="D236" s="32"/>
      <c r="E236" s="32"/>
      <c r="F236" s="32"/>
      <c r="G236" s="35"/>
      <c r="H236" s="35"/>
      <c r="I236" s="35"/>
      <c r="J236" s="35"/>
      <c r="K236" s="7"/>
      <c r="L236" s="1"/>
      <c r="M236" s="59">
        <v>52</v>
      </c>
      <c r="N236" s="32" t="s">
        <v>336</v>
      </c>
      <c r="O236" s="6" t="str">
        <f t="shared" si="39"/>
        <v>Utica</v>
      </c>
      <c r="P236" s="32"/>
      <c r="Q236" s="32"/>
      <c r="R236" s="32"/>
      <c r="S236" s="35"/>
      <c r="T236" s="35"/>
      <c r="U236" s="35"/>
      <c r="V236" s="35"/>
      <c r="W236" s="7"/>
    </row>
    <row r="237" spans="1:23" ht="12.75">
      <c r="A237" s="59"/>
      <c r="B237" s="32"/>
      <c r="C237" s="6" t="str">
        <f t="shared" si="38"/>
        <v>Romeo</v>
      </c>
      <c r="D237" s="32"/>
      <c r="E237" s="32"/>
      <c r="F237" s="32"/>
      <c r="G237" s="35"/>
      <c r="H237" s="35"/>
      <c r="I237" s="35"/>
      <c r="J237" s="35"/>
      <c r="K237" s="7"/>
      <c r="L237" s="1"/>
      <c r="M237" s="59"/>
      <c r="N237" s="32" t="s">
        <v>337</v>
      </c>
      <c r="O237" s="6" t="str">
        <f t="shared" si="39"/>
        <v>Utica</v>
      </c>
      <c r="P237" s="32">
        <v>98</v>
      </c>
      <c r="Q237" s="32">
        <v>112</v>
      </c>
      <c r="R237" s="32">
        <v>119</v>
      </c>
      <c r="S237" s="35"/>
      <c r="T237" s="35"/>
      <c r="U237" s="35"/>
      <c r="V237" s="35"/>
      <c r="W237" s="7"/>
    </row>
    <row r="238" spans="1:23" ht="12.75">
      <c r="A238" s="59"/>
      <c r="B238" s="32"/>
      <c r="C238" s="6" t="str">
        <f t="shared" si="38"/>
        <v>Romeo</v>
      </c>
      <c r="D238" s="6"/>
      <c r="E238" s="6"/>
      <c r="F238" s="6"/>
      <c r="G238" s="35"/>
      <c r="H238" s="35"/>
      <c r="I238" s="35"/>
      <c r="J238" s="35"/>
      <c r="K238" s="7"/>
      <c r="L238" s="1"/>
      <c r="M238" s="59"/>
      <c r="N238" s="32"/>
      <c r="O238" s="6" t="str">
        <f t="shared" si="39"/>
        <v>Utica</v>
      </c>
      <c r="P238" s="6"/>
      <c r="Q238" s="6"/>
      <c r="R238" s="6"/>
      <c r="S238" s="35"/>
      <c r="T238" s="35"/>
      <c r="U238" s="35"/>
      <c r="V238" s="35"/>
      <c r="W238" s="7"/>
    </row>
    <row r="239" spans="1:23" ht="12.75">
      <c r="A239" s="59"/>
      <c r="B239" s="32" t="s">
        <v>60</v>
      </c>
      <c r="C239" s="6" t="str">
        <f t="shared" si="38"/>
        <v>Romeo</v>
      </c>
      <c r="D239" s="6"/>
      <c r="E239" s="32"/>
      <c r="F239" s="32"/>
      <c r="G239" s="35"/>
      <c r="H239" s="35"/>
      <c r="I239" s="35"/>
      <c r="J239" s="35"/>
      <c r="K239" s="7"/>
      <c r="L239" s="1"/>
      <c r="M239" s="59"/>
      <c r="N239" s="32" t="s">
        <v>60</v>
      </c>
      <c r="O239" s="6" t="str">
        <f t="shared" si="39"/>
        <v>Utica</v>
      </c>
      <c r="P239" s="6"/>
      <c r="Q239" s="32"/>
      <c r="R239" s="32"/>
      <c r="S239" s="35"/>
      <c r="T239" s="35"/>
      <c r="U239" s="35"/>
      <c r="V239" s="35"/>
      <c r="W239" s="7"/>
    </row>
    <row r="240" spans="1:23" ht="12.75">
      <c r="A240" s="60"/>
      <c r="B240" s="9" t="s">
        <v>25</v>
      </c>
      <c r="C240" s="9" t="str">
        <f t="shared" si="38"/>
        <v>Romeo</v>
      </c>
      <c r="D240" s="9">
        <f>SUM(D230:D239)</f>
        <v>988</v>
      </c>
      <c r="E240" s="9">
        <f>SUM(E230:E239)</f>
        <v>851</v>
      </c>
      <c r="F240" s="9">
        <f>SUM(F230:F239)</f>
        <v>1016</v>
      </c>
      <c r="G240" s="9">
        <v>255</v>
      </c>
      <c r="H240" s="9">
        <v>207</v>
      </c>
      <c r="I240" s="9">
        <v>202</v>
      </c>
      <c r="J240" s="9">
        <v>232</v>
      </c>
      <c r="K240" s="10">
        <f>SUM(D240:J240)</f>
        <v>3751</v>
      </c>
      <c r="L240" s="1"/>
      <c r="M240" s="8"/>
      <c r="N240" s="9" t="s">
        <v>25</v>
      </c>
      <c r="O240" s="9" t="str">
        <f t="shared" si="39"/>
        <v>Utica</v>
      </c>
      <c r="P240" s="9">
        <f>SUM(P230:P239)</f>
        <v>671</v>
      </c>
      <c r="Q240" s="9">
        <f>SUM(Q230:Q239)</f>
        <v>677</v>
      </c>
      <c r="R240" s="9">
        <f>SUM(R230:R239)</f>
        <v>762</v>
      </c>
      <c r="S240" s="9">
        <v>142</v>
      </c>
      <c r="T240" s="9">
        <v>169</v>
      </c>
      <c r="U240" s="9">
        <v>199</v>
      </c>
      <c r="V240" s="9">
        <v>115</v>
      </c>
      <c r="W240" s="10">
        <f>SUM(P240:V240)</f>
        <v>2735</v>
      </c>
    </row>
    <row r="241" spans="1:23" ht="12.75">
      <c r="A241" s="58"/>
      <c r="B241" s="3" t="s">
        <v>16</v>
      </c>
      <c r="C241" s="3" t="s">
        <v>17</v>
      </c>
      <c r="D241" s="3" t="s">
        <v>18</v>
      </c>
      <c r="E241" s="3" t="s">
        <v>19</v>
      </c>
      <c r="F241" s="3" t="s">
        <v>20</v>
      </c>
      <c r="G241" s="3" t="s">
        <v>21</v>
      </c>
      <c r="H241" s="3" t="s">
        <v>22</v>
      </c>
      <c r="I241" s="3" t="s">
        <v>23</v>
      </c>
      <c r="J241" s="3" t="s">
        <v>24</v>
      </c>
      <c r="K241" s="4"/>
      <c r="L241" s="1"/>
      <c r="M241" s="58"/>
      <c r="N241" s="3" t="s">
        <v>16</v>
      </c>
      <c r="O241" s="3" t="s">
        <v>17</v>
      </c>
      <c r="P241" s="3" t="s">
        <v>18</v>
      </c>
      <c r="Q241" s="3" t="s">
        <v>19</v>
      </c>
      <c r="R241" s="3" t="s">
        <v>20</v>
      </c>
      <c r="S241" s="3" t="s">
        <v>21</v>
      </c>
      <c r="T241" s="3" t="s">
        <v>22</v>
      </c>
      <c r="U241" s="3" t="s">
        <v>23</v>
      </c>
      <c r="V241" s="3" t="s">
        <v>24</v>
      </c>
      <c r="W241" s="4"/>
    </row>
    <row r="242" spans="1:23" ht="12.75">
      <c r="A242" s="59"/>
      <c r="B242" s="32" t="s">
        <v>323</v>
      </c>
      <c r="C242" s="6" t="s">
        <v>322</v>
      </c>
      <c r="D242" s="6">
        <v>248</v>
      </c>
      <c r="E242" s="6">
        <v>233</v>
      </c>
      <c r="F242" s="32">
        <v>259</v>
      </c>
      <c r="G242" s="35"/>
      <c r="H242" s="35"/>
      <c r="I242" s="35"/>
      <c r="J242" s="35"/>
      <c r="K242" s="7"/>
      <c r="L242" s="1"/>
      <c r="M242" s="59"/>
      <c r="N242" s="32" t="s">
        <v>346</v>
      </c>
      <c r="O242" s="6" t="s">
        <v>338</v>
      </c>
      <c r="P242" s="6"/>
      <c r="Q242" s="6">
        <v>115</v>
      </c>
      <c r="R242" s="32">
        <v>133</v>
      </c>
      <c r="S242" s="35"/>
      <c r="T242" s="35"/>
      <c r="U242" s="35"/>
      <c r="V242" s="35"/>
      <c r="W242" s="7"/>
    </row>
    <row r="243" spans="1:23" ht="12.75">
      <c r="A243" s="59" t="s">
        <v>8</v>
      </c>
      <c r="B243" s="32" t="s">
        <v>324</v>
      </c>
      <c r="C243" s="6" t="str">
        <f>C242</f>
        <v>Utica</v>
      </c>
      <c r="D243" s="6">
        <v>181</v>
      </c>
      <c r="E243" s="6">
        <v>233</v>
      </c>
      <c r="F243" s="6">
        <v>186</v>
      </c>
      <c r="G243" s="35"/>
      <c r="H243" s="35"/>
      <c r="I243" s="35"/>
      <c r="J243" s="35"/>
      <c r="K243" s="7"/>
      <c r="L243" s="1"/>
      <c r="M243" s="59" t="s">
        <v>8</v>
      </c>
      <c r="N243" s="32" t="s">
        <v>347</v>
      </c>
      <c r="O243" s="6" t="str">
        <f>O242</f>
        <v>Lincoln</v>
      </c>
      <c r="P243" s="6">
        <v>95</v>
      </c>
      <c r="Q243" s="6"/>
      <c r="R243" s="6"/>
      <c r="S243" s="35"/>
      <c r="T243" s="35"/>
      <c r="U243" s="35"/>
      <c r="V243" s="35"/>
      <c r="W243" s="7"/>
    </row>
    <row r="244" spans="1:23" ht="12.75">
      <c r="A244" s="59" t="s">
        <v>9</v>
      </c>
      <c r="B244" s="32" t="s">
        <v>325</v>
      </c>
      <c r="C244" s="6" t="str">
        <f aca="true" t="shared" si="40" ref="C244:C252">C243</f>
        <v>Utica</v>
      </c>
      <c r="D244" s="6">
        <v>236</v>
      </c>
      <c r="E244" s="6">
        <v>222</v>
      </c>
      <c r="F244" s="6">
        <v>223</v>
      </c>
      <c r="G244" s="35"/>
      <c r="H244" s="35"/>
      <c r="I244" s="35"/>
      <c r="J244" s="35"/>
      <c r="K244" s="7"/>
      <c r="L244" s="1"/>
      <c r="M244" s="59" t="s">
        <v>9</v>
      </c>
      <c r="N244" s="32" t="s">
        <v>348</v>
      </c>
      <c r="O244" s="6" t="str">
        <f aca="true" t="shared" si="41" ref="O244:O252">O243</f>
        <v>Lincoln</v>
      </c>
      <c r="P244" s="6">
        <v>112</v>
      </c>
      <c r="Q244" s="6">
        <v>119</v>
      </c>
      <c r="R244" s="6">
        <v>106</v>
      </c>
      <c r="S244" s="35"/>
      <c r="T244" s="35"/>
      <c r="U244" s="35"/>
      <c r="V244" s="35"/>
      <c r="W244" s="7"/>
    </row>
    <row r="245" spans="1:23" ht="12.75">
      <c r="A245" s="59" t="s">
        <v>10</v>
      </c>
      <c r="B245" s="32" t="s">
        <v>326</v>
      </c>
      <c r="C245" s="6" t="str">
        <f t="shared" si="40"/>
        <v>Utica</v>
      </c>
      <c r="D245" s="32">
        <v>199</v>
      </c>
      <c r="E245" s="32">
        <v>223</v>
      </c>
      <c r="F245" s="32">
        <v>208</v>
      </c>
      <c r="G245" s="35"/>
      <c r="H245" s="35"/>
      <c r="I245" s="35"/>
      <c r="J245" s="35"/>
      <c r="K245" s="7"/>
      <c r="L245" s="1"/>
      <c r="M245" s="59" t="s">
        <v>10</v>
      </c>
      <c r="N245" s="32" t="s">
        <v>349</v>
      </c>
      <c r="O245" s="6" t="str">
        <f t="shared" si="41"/>
        <v>Lincoln</v>
      </c>
      <c r="P245" s="32">
        <v>88</v>
      </c>
      <c r="Q245" s="32">
        <v>99</v>
      </c>
      <c r="R245" s="32"/>
      <c r="S245" s="35"/>
      <c r="T245" s="35"/>
      <c r="U245" s="35"/>
      <c r="V245" s="35"/>
      <c r="W245" s="7"/>
    </row>
    <row r="246" spans="1:23" ht="12.75">
      <c r="A246" s="59" t="s">
        <v>11</v>
      </c>
      <c r="B246" s="32" t="s">
        <v>327</v>
      </c>
      <c r="C246" s="6" t="str">
        <f t="shared" si="40"/>
        <v>Utica</v>
      </c>
      <c r="D246" s="32">
        <v>191</v>
      </c>
      <c r="E246" s="32">
        <v>236</v>
      </c>
      <c r="F246" s="32">
        <v>246</v>
      </c>
      <c r="G246" s="35"/>
      <c r="H246" s="35"/>
      <c r="I246" s="35"/>
      <c r="J246" s="35"/>
      <c r="K246" s="7"/>
      <c r="L246" s="1"/>
      <c r="M246" s="59" t="s">
        <v>11</v>
      </c>
      <c r="N246" s="32" t="s">
        <v>350</v>
      </c>
      <c r="O246" s="6" t="str">
        <f t="shared" si="41"/>
        <v>Lincoln</v>
      </c>
      <c r="P246" s="32">
        <v>127</v>
      </c>
      <c r="Q246" s="32">
        <v>150</v>
      </c>
      <c r="R246" s="32">
        <v>151</v>
      </c>
      <c r="S246" s="35"/>
      <c r="T246" s="35"/>
      <c r="U246" s="35"/>
      <c r="V246" s="35"/>
      <c r="W246" s="7"/>
    </row>
    <row r="247" spans="1:23" ht="12.75">
      <c r="A247" s="59"/>
      <c r="B247" s="32" t="s">
        <v>328</v>
      </c>
      <c r="C247" s="6" t="str">
        <f t="shared" si="40"/>
        <v>Utica</v>
      </c>
      <c r="D247" s="32"/>
      <c r="E247" s="32"/>
      <c r="F247" s="32"/>
      <c r="G247" s="35"/>
      <c r="H247" s="35"/>
      <c r="I247" s="35"/>
      <c r="J247" s="35"/>
      <c r="K247" s="7"/>
      <c r="L247" s="1"/>
      <c r="M247" s="59"/>
      <c r="N247" s="32" t="s">
        <v>351</v>
      </c>
      <c r="O247" s="6" t="str">
        <f t="shared" si="41"/>
        <v>Lincoln</v>
      </c>
      <c r="P247" s="32"/>
      <c r="Q247" s="32"/>
      <c r="R247" s="32"/>
      <c r="S247" s="35"/>
      <c r="T247" s="35"/>
      <c r="U247" s="35"/>
      <c r="V247" s="35"/>
      <c r="W247" s="7"/>
    </row>
    <row r="248" spans="1:23" ht="12.75">
      <c r="A248" s="59">
        <v>23</v>
      </c>
      <c r="B248" s="32" t="s">
        <v>329</v>
      </c>
      <c r="C248" s="6" t="str">
        <f t="shared" si="40"/>
        <v>Utica</v>
      </c>
      <c r="D248" s="32"/>
      <c r="E248" s="32"/>
      <c r="F248" s="32"/>
      <c r="G248" s="35"/>
      <c r="H248" s="35"/>
      <c r="I248" s="35"/>
      <c r="J248" s="35"/>
      <c r="K248" s="7"/>
      <c r="L248" s="1"/>
      <c r="M248" s="59">
        <v>53</v>
      </c>
      <c r="N248" s="105" t="s">
        <v>398</v>
      </c>
      <c r="O248" s="6" t="str">
        <f t="shared" si="41"/>
        <v>Lincoln</v>
      </c>
      <c r="P248" s="32"/>
      <c r="Q248" s="32"/>
      <c r="R248" s="32">
        <v>105</v>
      </c>
      <c r="S248" s="35"/>
      <c r="T248" s="35"/>
      <c r="U248" s="35"/>
      <c r="V248" s="35"/>
      <c r="W248" s="7"/>
    </row>
    <row r="249" spans="1:23" ht="12.75">
      <c r="A249" s="59"/>
      <c r="B249" s="32"/>
      <c r="C249" s="6" t="str">
        <f t="shared" si="40"/>
        <v>Utica</v>
      </c>
      <c r="D249" s="32"/>
      <c r="E249" s="32"/>
      <c r="F249" s="32"/>
      <c r="G249" s="35"/>
      <c r="H249" s="35"/>
      <c r="I249" s="35"/>
      <c r="J249" s="35"/>
      <c r="K249" s="7"/>
      <c r="L249" s="1"/>
      <c r="M249" s="59"/>
      <c r="N249" s="104" t="s">
        <v>399</v>
      </c>
      <c r="O249" s="6" t="str">
        <f t="shared" si="41"/>
        <v>Lincoln</v>
      </c>
      <c r="P249" s="32">
        <v>147</v>
      </c>
      <c r="Q249" s="32">
        <v>155</v>
      </c>
      <c r="R249" s="32">
        <v>118</v>
      </c>
      <c r="S249" s="35"/>
      <c r="T249" s="35"/>
      <c r="U249" s="35"/>
      <c r="V249" s="35"/>
      <c r="W249" s="7"/>
    </row>
    <row r="250" spans="1:23" ht="12.75">
      <c r="A250" s="59"/>
      <c r="B250" s="32"/>
      <c r="C250" s="6" t="str">
        <f t="shared" si="40"/>
        <v>Utica</v>
      </c>
      <c r="D250" s="6"/>
      <c r="E250" s="6"/>
      <c r="F250" s="6"/>
      <c r="G250" s="35"/>
      <c r="H250" s="35"/>
      <c r="I250" s="35"/>
      <c r="J250" s="35"/>
      <c r="K250" s="7"/>
      <c r="L250" s="1"/>
      <c r="M250" s="59"/>
      <c r="N250" s="32"/>
      <c r="O250" s="6" t="str">
        <f t="shared" si="41"/>
        <v>Lincoln</v>
      </c>
      <c r="P250" s="6"/>
      <c r="Q250" s="6"/>
      <c r="R250" s="6"/>
      <c r="S250" s="35"/>
      <c r="T250" s="35"/>
      <c r="U250" s="35"/>
      <c r="V250" s="35"/>
      <c r="W250" s="7"/>
    </row>
    <row r="251" spans="1:23" ht="12.75">
      <c r="A251" s="59"/>
      <c r="B251" s="32" t="s">
        <v>60</v>
      </c>
      <c r="C251" s="6" t="str">
        <f t="shared" si="40"/>
        <v>Utica</v>
      </c>
      <c r="D251" s="6"/>
      <c r="E251" s="32"/>
      <c r="F251" s="32"/>
      <c r="G251" s="35"/>
      <c r="H251" s="35"/>
      <c r="I251" s="35"/>
      <c r="J251" s="35"/>
      <c r="K251" s="7"/>
      <c r="L251" s="1"/>
      <c r="M251" s="59"/>
      <c r="N251" s="32" t="s">
        <v>60</v>
      </c>
      <c r="O251" s="6" t="str">
        <f t="shared" si="41"/>
        <v>Lincoln</v>
      </c>
      <c r="P251" s="6"/>
      <c r="Q251" s="32"/>
      <c r="R251" s="32"/>
      <c r="S251" s="35"/>
      <c r="T251" s="35"/>
      <c r="U251" s="35"/>
      <c r="V251" s="35"/>
      <c r="W251" s="7"/>
    </row>
    <row r="252" spans="1:23" ht="12.75">
      <c r="A252" s="60"/>
      <c r="B252" s="9" t="s">
        <v>25</v>
      </c>
      <c r="C252" s="9" t="str">
        <f t="shared" si="40"/>
        <v>Utica</v>
      </c>
      <c r="D252" s="9">
        <f>SUM(D242:D251)</f>
        <v>1055</v>
      </c>
      <c r="E252" s="9">
        <f>SUM(E242:E251)</f>
        <v>1147</v>
      </c>
      <c r="F252" s="9">
        <f>SUM(F242:F251)</f>
        <v>1122</v>
      </c>
      <c r="G252" s="9">
        <v>190</v>
      </c>
      <c r="H252" s="9">
        <v>205</v>
      </c>
      <c r="I252" s="9">
        <v>212</v>
      </c>
      <c r="J252" s="9">
        <v>226</v>
      </c>
      <c r="K252" s="10">
        <f>SUM(D252:J252)</f>
        <v>4157</v>
      </c>
      <c r="L252" s="1"/>
      <c r="M252" s="8"/>
      <c r="N252" s="9" t="s">
        <v>25</v>
      </c>
      <c r="O252" s="9" t="str">
        <f t="shared" si="41"/>
        <v>Lincoln</v>
      </c>
      <c r="P252" s="9">
        <f>SUM(P242:P251)</f>
        <v>569</v>
      </c>
      <c r="Q252" s="9">
        <f>SUM(Q242:Q251)</f>
        <v>638</v>
      </c>
      <c r="R252" s="9">
        <f>SUM(R242:R251)</f>
        <v>613</v>
      </c>
      <c r="S252" s="9">
        <v>155</v>
      </c>
      <c r="T252" s="9">
        <v>87</v>
      </c>
      <c r="U252" s="9">
        <v>85</v>
      </c>
      <c r="V252" s="9">
        <v>106</v>
      </c>
      <c r="W252" s="10">
        <f>SUM(P252:V252)</f>
        <v>2253</v>
      </c>
    </row>
    <row r="253" spans="1:23" ht="12.75">
      <c r="A253" s="58"/>
      <c r="B253" s="3" t="s">
        <v>16</v>
      </c>
      <c r="C253" s="3" t="s">
        <v>17</v>
      </c>
      <c r="D253" s="3" t="s">
        <v>18</v>
      </c>
      <c r="E253" s="3" t="s">
        <v>19</v>
      </c>
      <c r="F253" s="3" t="s">
        <v>20</v>
      </c>
      <c r="G253" s="3" t="s">
        <v>21</v>
      </c>
      <c r="H253" s="3" t="s">
        <v>22</v>
      </c>
      <c r="I253" s="3" t="s">
        <v>23</v>
      </c>
      <c r="J253" s="3" t="s">
        <v>24</v>
      </c>
      <c r="K253" s="4"/>
      <c r="L253" s="1"/>
      <c r="M253" s="58"/>
      <c r="N253" s="3" t="s">
        <v>16</v>
      </c>
      <c r="O253" s="3" t="s">
        <v>17</v>
      </c>
      <c r="P253" s="3" t="s">
        <v>18</v>
      </c>
      <c r="Q253" s="3" t="s">
        <v>19</v>
      </c>
      <c r="R253" s="3" t="s">
        <v>20</v>
      </c>
      <c r="S253" s="3" t="s">
        <v>21</v>
      </c>
      <c r="T253" s="3" t="s">
        <v>22</v>
      </c>
      <c r="U253" s="3" t="s">
        <v>23</v>
      </c>
      <c r="V253" s="3" t="s">
        <v>24</v>
      </c>
      <c r="W253" s="4"/>
    </row>
    <row r="254" spans="1:23" ht="12.75">
      <c r="A254" s="59"/>
      <c r="B254" s="32" t="s">
        <v>339</v>
      </c>
      <c r="C254" s="6" t="s">
        <v>338</v>
      </c>
      <c r="D254" s="6">
        <v>241</v>
      </c>
      <c r="E254" s="6">
        <v>180</v>
      </c>
      <c r="F254" s="32">
        <v>173</v>
      </c>
      <c r="G254" s="35"/>
      <c r="H254" s="35"/>
      <c r="I254" s="35"/>
      <c r="J254" s="35"/>
      <c r="K254" s="7"/>
      <c r="L254" s="1"/>
      <c r="M254" s="59"/>
      <c r="N254" s="32" t="s">
        <v>367</v>
      </c>
      <c r="O254" s="6" t="s">
        <v>359</v>
      </c>
      <c r="P254" s="6">
        <v>183</v>
      </c>
      <c r="Q254" s="6">
        <v>172</v>
      </c>
      <c r="R254" s="32">
        <v>159</v>
      </c>
      <c r="S254" s="35"/>
      <c r="T254" s="35"/>
      <c r="U254" s="35"/>
      <c r="V254" s="35"/>
      <c r="W254" s="7"/>
    </row>
    <row r="255" spans="1:23" ht="12.75">
      <c r="A255" s="59" t="s">
        <v>8</v>
      </c>
      <c r="B255" s="32" t="s">
        <v>340</v>
      </c>
      <c r="C255" s="6" t="str">
        <f>C254</f>
        <v>Lincoln</v>
      </c>
      <c r="D255" s="6">
        <v>162</v>
      </c>
      <c r="E255" s="6">
        <v>164</v>
      </c>
      <c r="F255" s="6"/>
      <c r="G255" s="35"/>
      <c r="H255" s="35"/>
      <c r="I255" s="35"/>
      <c r="J255" s="35"/>
      <c r="K255" s="7"/>
      <c r="L255" s="1"/>
      <c r="M255" s="59" t="s">
        <v>8</v>
      </c>
      <c r="N255" s="32" t="s">
        <v>368</v>
      </c>
      <c r="O255" s="6" t="str">
        <f>O254</f>
        <v>Warren Cousino</v>
      </c>
      <c r="P255" s="6">
        <v>166</v>
      </c>
      <c r="Q255" s="6">
        <v>138</v>
      </c>
      <c r="R255" s="6">
        <v>160</v>
      </c>
      <c r="S255" s="35"/>
      <c r="T255" s="35"/>
      <c r="U255" s="35"/>
      <c r="V255" s="35"/>
      <c r="W255" s="7"/>
    </row>
    <row r="256" spans="1:23" ht="12.75">
      <c r="A256" s="59" t="s">
        <v>9</v>
      </c>
      <c r="B256" s="32" t="s">
        <v>341</v>
      </c>
      <c r="C256" s="6" t="str">
        <f aca="true" t="shared" si="42" ref="C256:C264">C255</f>
        <v>Lincoln</v>
      </c>
      <c r="D256" s="6"/>
      <c r="E256" s="6"/>
      <c r="F256" s="6">
        <v>151</v>
      </c>
      <c r="G256" s="35"/>
      <c r="H256" s="35"/>
      <c r="I256" s="35"/>
      <c r="J256" s="35"/>
      <c r="K256" s="7"/>
      <c r="L256" s="1"/>
      <c r="M256" s="59" t="s">
        <v>9</v>
      </c>
      <c r="N256" s="32" t="s">
        <v>369</v>
      </c>
      <c r="O256" s="6" t="str">
        <f aca="true" t="shared" si="43" ref="O256:O264">O255</f>
        <v>Warren Cousino</v>
      </c>
      <c r="P256" s="6">
        <v>165</v>
      </c>
      <c r="Q256" s="6">
        <v>152</v>
      </c>
      <c r="R256" s="6">
        <v>214</v>
      </c>
      <c r="S256" s="35"/>
      <c r="T256" s="35"/>
      <c r="U256" s="35"/>
      <c r="V256" s="35"/>
      <c r="W256" s="7"/>
    </row>
    <row r="257" spans="1:23" ht="12.75">
      <c r="A257" s="59" t="s">
        <v>10</v>
      </c>
      <c r="B257" s="32" t="s">
        <v>342</v>
      </c>
      <c r="C257" s="6" t="str">
        <f t="shared" si="42"/>
        <v>Lincoln</v>
      </c>
      <c r="D257" s="32">
        <v>191</v>
      </c>
      <c r="E257" s="32"/>
      <c r="F257" s="32"/>
      <c r="G257" s="35"/>
      <c r="H257" s="35"/>
      <c r="I257" s="35"/>
      <c r="J257" s="35"/>
      <c r="K257" s="7"/>
      <c r="L257" s="1"/>
      <c r="M257" s="59" t="s">
        <v>10</v>
      </c>
      <c r="N257" s="32" t="s">
        <v>370</v>
      </c>
      <c r="O257" s="6" t="str">
        <f t="shared" si="43"/>
        <v>Warren Cousino</v>
      </c>
      <c r="P257" s="32">
        <v>168</v>
      </c>
      <c r="Q257" s="32">
        <v>172</v>
      </c>
      <c r="R257" s="32">
        <v>200</v>
      </c>
      <c r="S257" s="35"/>
      <c r="T257" s="35"/>
      <c r="U257" s="35"/>
      <c r="V257" s="35"/>
      <c r="W257" s="7"/>
    </row>
    <row r="258" spans="1:23" ht="12.75">
      <c r="A258" s="59" t="s">
        <v>11</v>
      </c>
      <c r="B258" s="32" t="s">
        <v>343</v>
      </c>
      <c r="C258" s="6" t="str">
        <f t="shared" si="42"/>
        <v>Lincoln</v>
      </c>
      <c r="D258" s="32">
        <v>172</v>
      </c>
      <c r="E258" s="32">
        <v>278</v>
      </c>
      <c r="F258" s="32">
        <v>189</v>
      </c>
      <c r="G258" s="35"/>
      <c r="H258" s="35"/>
      <c r="I258" s="35"/>
      <c r="J258" s="35"/>
      <c r="K258" s="7"/>
      <c r="L258" s="1"/>
      <c r="M258" s="59" t="s">
        <v>11</v>
      </c>
      <c r="N258" s="32" t="s">
        <v>371</v>
      </c>
      <c r="O258" s="6" t="str">
        <f t="shared" si="43"/>
        <v>Warren Cousino</v>
      </c>
      <c r="P258" s="32">
        <v>212</v>
      </c>
      <c r="Q258" s="32">
        <v>173</v>
      </c>
      <c r="R258" s="32">
        <v>167</v>
      </c>
      <c r="S258" s="35"/>
      <c r="T258" s="35"/>
      <c r="U258" s="35"/>
      <c r="V258" s="35"/>
      <c r="W258" s="7"/>
    </row>
    <row r="259" spans="1:23" ht="12.75">
      <c r="A259" s="59"/>
      <c r="B259" s="32" t="s">
        <v>344</v>
      </c>
      <c r="C259" s="6" t="str">
        <f t="shared" si="42"/>
        <v>Lincoln</v>
      </c>
      <c r="D259" s="32"/>
      <c r="E259" s="32"/>
      <c r="F259" s="32">
        <v>199</v>
      </c>
      <c r="G259" s="35"/>
      <c r="H259" s="35"/>
      <c r="I259" s="35"/>
      <c r="J259" s="35"/>
      <c r="K259" s="7"/>
      <c r="L259" s="1"/>
      <c r="M259" s="59"/>
      <c r="N259" s="32" t="s">
        <v>372</v>
      </c>
      <c r="O259" s="6" t="str">
        <f t="shared" si="43"/>
        <v>Warren Cousino</v>
      </c>
      <c r="P259" s="32"/>
      <c r="Q259" s="32"/>
      <c r="R259" s="32"/>
      <c r="S259" s="35"/>
      <c r="T259" s="35"/>
      <c r="U259" s="35"/>
      <c r="V259" s="35"/>
      <c r="W259" s="7"/>
    </row>
    <row r="260" spans="1:23" ht="12.75">
      <c r="A260" s="59">
        <v>24</v>
      </c>
      <c r="B260" s="32" t="s">
        <v>345</v>
      </c>
      <c r="C260" s="6" t="str">
        <f t="shared" si="42"/>
        <v>Lincoln</v>
      </c>
      <c r="D260" s="32">
        <v>185</v>
      </c>
      <c r="E260" s="32">
        <v>213</v>
      </c>
      <c r="F260" s="32">
        <v>220</v>
      </c>
      <c r="G260" s="35"/>
      <c r="H260" s="35"/>
      <c r="I260" s="35"/>
      <c r="J260" s="35"/>
      <c r="K260" s="7"/>
      <c r="L260" s="1"/>
      <c r="M260" s="59">
        <v>54</v>
      </c>
      <c r="N260" s="32" t="s">
        <v>373</v>
      </c>
      <c r="O260" s="6" t="str">
        <f t="shared" si="43"/>
        <v>Warren Cousino</v>
      </c>
      <c r="P260" s="32"/>
      <c r="Q260" s="32"/>
      <c r="R260" s="32"/>
      <c r="S260" s="35"/>
      <c r="T260" s="35"/>
      <c r="U260" s="35"/>
      <c r="V260" s="35"/>
      <c r="W260" s="7"/>
    </row>
    <row r="261" spans="1:23" ht="12.75">
      <c r="A261" s="59"/>
      <c r="B261" s="32"/>
      <c r="C261" s="6" t="str">
        <f t="shared" si="42"/>
        <v>Lincoln</v>
      </c>
      <c r="D261" s="32"/>
      <c r="E261" s="32"/>
      <c r="F261" s="32"/>
      <c r="G261" s="35"/>
      <c r="H261" s="35"/>
      <c r="I261" s="35"/>
      <c r="J261" s="35"/>
      <c r="K261" s="7"/>
      <c r="L261" s="1"/>
      <c r="M261" s="59"/>
      <c r="N261" s="32" t="s">
        <v>374</v>
      </c>
      <c r="O261" s="6" t="str">
        <f t="shared" si="43"/>
        <v>Warren Cousino</v>
      </c>
      <c r="P261" s="32"/>
      <c r="Q261" s="32"/>
      <c r="R261" s="32"/>
      <c r="S261" s="35"/>
      <c r="T261" s="35"/>
      <c r="U261" s="35"/>
      <c r="V261" s="35"/>
      <c r="W261" s="7"/>
    </row>
    <row r="262" spans="1:23" ht="12.75">
      <c r="A262" s="59"/>
      <c r="B262" s="105" t="s">
        <v>60</v>
      </c>
      <c r="C262" s="6" t="str">
        <f t="shared" si="42"/>
        <v>Lincoln</v>
      </c>
      <c r="D262" s="6"/>
      <c r="E262" s="6"/>
      <c r="F262" s="6"/>
      <c r="G262" s="35"/>
      <c r="H262" s="35"/>
      <c r="I262" s="35"/>
      <c r="J262" s="35"/>
      <c r="K262" s="7"/>
      <c r="L262" s="1"/>
      <c r="M262" s="59"/>
      <c r="N262" s="32" t="s">
        <v>375</v>
      </c>
      <c r="O262" s="6" t="str">
        <f t="shared" si="43"/>
        <v>Warren Cousino</v>
      </c>
      <c r="P262" s="6"/>
      <c r="Q262" s="6"/>
      <c r="R262" s="6"/>
      <c r="S262" s="35"/>
      <c r="T262" s="35"/>
      <c r="U262" s="35"/>
      <c r="V262" s="35"/>
      <c r="W262" s="7"/>
    </row>
    <row r="263" spans="1:23" ht="12.75">
      <c r="A263" s="59"/>
      <c r="B263" s="32" t="s">
        <v>60</v>
      </c>
      <c r="C263" s="6" t="str">
        <f t="shared" si="42"/>
        <v>Lincoln</v>
      </c>
      <c r="D263" s="6"/>
      <c r="E263" s="32">
        <v>151</v>
      </c>
      <c r="F263" s="32"/>
      <c r="G263" s="35"/>
      <c r="H263" s="35"/>
      <c r="I263" s="35"/>
      <c r="J263" s="35"/>
      <c r="K263" s="7"/>
      <c r="L263" s="1"/>
      <c r="M263" s="59"/>
      <c r="N263" s="32" t="s">
        <v>60</v>
      </c>
      <c r="O263" s="6" t="str">
        <f t="shared" si="43"/>
        <v>Warren Cousino</v>
      </c>
      <c r="P263" s="6"/>
      <c r="Q263" s="32"/>
      <c r="R263" s="32"/>
      <c r="S263" s="35"/>
      <c r="T263" s="35"/>
      <c r="U263" s="35"/>
      <c r="V263" s="35"/>
      <c r="W263" s="7"/>
    </row>
    <row r="264" spans="1:23" ht="12.75">
      <c r="A264" s="60"/>
      <c r="B264" s="9" t="s">
        <v>25</v>
      </c>
      <c r="C264" s="9" t="str">
        <f t="shared" si="42"/>
        <v>Lincoln</v>
      </c>
      <c r="D264" s="9">
        <f>SUM(D254:D263)</f>
        <v>951</v>
      </c>
      <c r="E264" s="9">
        <f>SUM(E254:E263)</f>
        <v>986</v>
      </c>
      <c r="F264" s="9">
        <f>SUM(F254:F263)</f>
        <v>932</v>
      </c>
      <c r="G264" s="9">
        <v>182</v>
      </c>
      <c r="H264" s="9">
        <v>267</v>
      </c>
      <c r="I264" s="9">
        <v>180</v>
      </c>
      <c r="J264" s="9">
        <v>173</v>
      </c>
      <c r="K264" s="10">
        <f>SUM(D264:J264)</f>
        <v>3671</v>
      </c>
      <c r="L264" s="1"/>
      <c r="M264" s="8"/>
      <c r="N264" s="9" t="s">
        <v>25</v>
      </c>
      <c r="O264" s="9" t="str">
        <f t="shared" si="43"/>
        <v>Warren Cousino</v>
      </c>
      <c r="P264" s="9">
        <f>SUM(P254:P263)</f>
        <v>894</v>
      </c>
      <c r="Q264" s="9">
        <f>SUM(Q254:Q263)</f>
        <v>807</v>
      </c>
      <c r="R264" s="9">
        <f>SUM(R254:R263)</f>
        <v>900</v>
      </c>
      <c r="S264" s="9">
        <v>179</v>
      </c>
      <c r="T264" s="9">
        <v>212</v>
      </c>
      <c r="U264" s="9">
        <v>201</v>
      </c>
      <c r="V264" s="9">
        <v>172</v>
      </c>
      <c r="W264" s="10">
        <f>SUM(P264:V264)</f>
        <v>3365</v>
      </c>
    </row>
    <row r="265" spans="1:23" ht="12.75">
      <c r="A265" s="58"/>
      <c r="B265" s="3" t="s">
        <v>16</v>
      </c>
      <c r="C265" s="3" t="s">
        <v>17</v>
      </c>
      <c r="D265" s="3" t="s">
        <v>18</v>
      </c>
      <c r="E265" s="3" t="s">
        <v>19</v>
      </c>
      <c r="F265" s="3" t="s">
        <v>20</v>
      </c>
      <c r="G265" s="3" t="s">
        <v>21</v>
      </c>
      <c r="H265" s="3" t="s">
        <v>22</v>
      </c>
      <c r="I265" s="3" t="s">
        <v>23</v>
      </c>
      <c r="J265" s="3" t="s">
        <v>24</v>
      </c>
      <c r="K265" s="4"/>
      <c r="L265" s="1"/>
      <c r="M265" s="58"/>
      <c r="N265" s="3" t="s">
        <v>16</v>
      </c>
      <c r="O265" s="3" t="s">
        <v>17</v>
      </c>
      <c r="P265" s="3" t="s">
        <v>18</v>
      </c>
      <c r="Q265" s="3" t="s">
        <v>19</v>
      </c>
      <c r="R265" s="3" t="s">
        <v>20</v>
      </c>
      <c r="S265" s="3" t="s">
        <v>21</v>
      </c>
      <c r="T265" s="3" t="s">
        <v>22</v>
      </c>
      <c r="U265" s="3" t="s">
        <v>23</v>
      </c>
      <c r="V265" s="3" t="s">
        <v>24</v>
      </c>
      <c r="W265" s="4"/>
    </row>
    <row r="266" spans="1:23" ht="12.75">
      <c r="A266" s="59"/>
      <c r="B266" s="32" t="s">
        <v>353</v>
      </c>
      <c r="C266" s="6" t="s">
        <v>352</v>
      </c>
      <c r="D266" s="6">
        <v>207</v>
      </c>
      <c r="E266" s="6">
        <v>181</v>
      </c>
      <c r="F266" s="32">
        <v>141</v>
      </c>
      <c r="G266" s="35"/>
      <c r="H266" s="35"/>
      <c r="I266" s="35"/>
      <c r="J266" s="35"/>
      <c r="K266" s="7"/>
      <c r="L266" s="1"/>
      <c r="M266" s="59"/>
      <c r="N266" s="32"/>
      <c r="O266" s="6"/>
      <c r="P266" s="6"/>
      <c r="Q266" s="6"/>
      <c r="R266" s="32"/>
      <c r="S266" s="35"/>
      <c r="T266" s="35"/>
      <c r="U266" s="35"/>
      <c r="V266" s="35"/>
      <c r="W266" s="7"/>
    </row>
    <row r="267" spans="1:23" ht="12.75">
      <c r="A267" s="59" t="s">
        <v>8</v>
      </c>
      <c r="B267" s="32" t="s">
        <v>354</v>
      </c>
      <c r="C267" s="6" t="str">
        <f>C266</f>
        <v>Warren De La Salle</v>
      </c>
      <c r="D267" s="6"/>
      <c r="E267" s="6"/>
      <c r="F267" s="6">
        <v>187</v>
      </c>
      <c r="G267" s="35"/>
      <c r="H267" s="35"/>
      <c r="I267" s="35"/>
      <c r="J267" s="35"/>
      <c r="K267" s="7"/>
      <c r="L267" s="1"/>
      <c r="M267" s="59" t="s">
        <v>8</v>
      </c>
      <c r="N267" s="32"/>
      <c r="O267" s="6">
        <f>O266</f>
        <v>0</v>
      </c>
      <c r="P267" s="6"/>
      <c r="Q267" s="6"/>
      <c r="R267" s="6"/>
      <c r="S267" s="35"/>
      <c r="T267" s="35"/>
      <c r="U267" s="35"/>
      <c r="V267" s="35"/>
      <c r="W267" s="7"/>
    </row>
    <row r="268" spans="1:23" ht="12.75">
      <c r="A268" s="59" t="s">
        <v>9</v>
      </c>
      <c r="B268" s="32" t="s">
        <v>355</v>
      </c>
      <c r="C268" s="6" t="str">
        <f aca="true" t="shared" si="44" ref="C268:C276">C267</f>
        <v>Warren De La Salle</v>
      </c>
      <c r="D268" s="6">
        <v>194</v>
      </c>
      <c r="E268" s="6">
        <v>212</v>
      </c>
      <c r="F268" s="6">
        <v>192</v>
      </c>
      <c r="G268" s="35"/>
      <c r="H268" s="35"/>
      <c r="I268" s="35"/>
      <c r="J268" s="35"/>
      <c r="K268" s="7"/>
      <c r="L268" s="1"/>
      <c r="M268" s="59" t="s">
        <v>9</v>
      </c>
      <c r="N268" s="32"/>
      <c r="O268" s="6">
        <f aca="true" t="shared" si="45" ref="O268:O276">O267</f>
        <v>0</v>
      </c>
      <c r="P268" s="6"/>
      <c r="Q268" s="6"/>
      <c r="R268" s="6"/>
      <c r="S268" s="35"/>
      <c r="T268" s="35"/>
      <c r="U268" s="35"/>
      <c r="V268" s="35"/>
      <c r="W268" s="7"/>
    </row>
    <row r="269" spans="1:23" ht="12.75">
      <c r="A269" s="59" t="s">
        <v>10</v>
      </c>
      <c r="B269" s="32" t="s">
        <v>356</v>
      </c>
      <c r="C269" s="6" t="str">
        <f t="shared" si="44"/>
        <v>Warren De La Salle</v>
      </c>
      <c r="D269" s="32"/>
      <c r="E269" s="32">
        <v>213</v>
      </c>
      <c r="F269" s="32">
        <v>205</v>
      </c>
      <c r="G269" s="35"/>
      <c r="H269" s="35"/>
      <c r="I269" s="35"/>
      <c r="J269" s="35"/>
      <c r="K269" s="7"/>
      <c r="L269" s="1"/>
      <c r="M269" s="59" t="s">
        <v>10</v>
      </c>
      <c r="N269" s="32"/>
      <c r="O269" s="6">
        <f t="shared" si="45"/>
        <v>0</v>
      </c>
      <c r="P269" s="32"/>
      <c r="Q269" s="32"/>
      <c r="R269" s="32"/>
      <c r="S269" s="35"/>
      <c r="T269" s="35"/>
      <c r="U269" s="35"/>
      <c r="V269" s="35"/>
      <c r="W269" s="7"/>
    </row>
    <row r="270" spans="1:23" ht="12.75">
      <c r="A270" s="59" t="s">
        <v>11</v>
      </c>
      <c r="B270" s="32" t="s">
        <v>357</v>
      </c>
      <c r="C270" s="6" t="str">
        <f t="shared" si="44"/>
        <v>Warren De La Salle</v>
      </c>
      <c r="D270" s="32">
        <v>191</v>
      </c>
      <c r="E270" s="32">
        <v>198</v>
      </c>
      <c r="F270" s="32">
        <v>165</v>
      </c>
      <c r="G270" s="35"/>
      <c r="H270" s="35"/>
      <c r="I270" s="35"/>
      <c r="J270" s="35"/>
      <c r="K270" s="7"/>
      <c r="L270" s="1"/>
      <c r="M270" s="59" t="s">
        <v>11</v>
      </c>
      <c r="N270" s="32"/>
      <c r="O270" s="6">
        <f t="shared" si="45"/>
        <v>0</v>
      </c>
      <c r="P270" s="32"/>
      <c r="Q270" s="32"/>
      <c r="R270" s="32"/>
      <c r="S270" s="35"/>
      <c r="T270" s="35"/>
      <c r="U270" s="35"/>
      <c r="V270" s="35"/>
      <c r="W270" s="7"/>
    </row>
    <row r="271" spans="1:23" ht="12.75">
      <c r="A271" s="59"/>
      <c r="B271" s="32" t="s">
        <v>358</v>
      </c>
      <c r="C271" s="6" t="str">
        <f t="shared" si="44"/>
        <v>Warren De La Salle</v>
      </c>
      <c r="D271" s="32">
        <v>214</v>
      </c>
      <c r="E271" s="32">
        <v>143</v>
      </c>
      <c r="F271" s="32"/>
      <c r="G271" s="35"/>
      <c r="H271" s="35"/>
      <c r="I271" s="35"/>
      <c r="J271" s="35"/>
      <c r="K271" s="7"/>
      <c r="L271" s="1"/>
      <c r="M271" s="59"/>
      <c r="N271" s="32"/>
      <c r="O271" s="6">
        <f t="shared" si="45"/>
        <v>0</v>
      </c>
      <c r="P271" s="32"/>
      <c r="Q271" s="32"/>
      <c r="R271" s="32"/>
      <c r="S271" s="35"/>
      <c r="T271" s="35"/>
      <c r="U271" s="35"/>
      <c r="V271" s="35"/>
      <c r="W271" s="7"/>
    </row>
    <row r="272" spans="1:23" ht="12.75">
      <c r="A272" s="59">
        <v>25</v>
      </c>
      <c r="B272" s="32"/>
      <c r="C272" s="6" t="str">
        <f t="shared" si="44"/>
        <v>Warren De La Salle</v>
      </c>
      <c r="D272" s="32"/>
      <c r="E272" s="32"/>
      <c r="F272" s="32"/>
      <c r="G272" s="35"/>
      <c r="H272" s="35"/>
      <c r="I272" s="35"/>
      <c r="J272" s="35"/>
      <c r="K272" s="7"/>
      <c r="L272" s="1"/>
      <c r="M272" s="59"/>
      <c r="N272" s="32"/>
      <c r="O272" s="6">
        <f t="shared" si="45"/>
        <v>0</v>
      </c>
      <c r="P272" s="32"/>
      <c r="Q272" s="32"/>
      <c r="R272" s="32"/>
      <c r="S272" s="35"/>
      <c r="T272" s="35"/>
      <c r="U272" s="35"/>
      <c r="V272" s="35"/>
      <c r="W272" s="7"/>
    </row>
    <row r="273" spans="1:23" ht="12.75">
      <c r="A273" s="59"/>
      <c r="B273" s="32"/>
      <c r="C273" s="6" t="str">
        <f t="shared" si="44"/>
        <v>Warren De La Salle</v>
      </c>
      <c r="D273" s="32"/>
      <c r="E273" s="32"/>
      <c r="F273" s="32"/>
      <c r="G273" s="35"/>
      <c r="H273" s="35"/>
      <c r="I273" s="35"/>
      <c r="J273" s="35"/>
      <c r="K273" s="7"/>
      <c r="L273" s="1"/>
      <c r="M273" s="59"/>
      <c r="N273" s="32"/>
      <c r="O273" s="6">
        <f t="shared" si="45"/>
        <v>0</v>
      </c>
      <c r="P273" s="32"/>
      <c r="Q273" s="32"/>
      <c r="R273" s="32"/>
      <c r="S273" s="35"/>
      <c r="T273" s="35"/>
      <c r="U273" s="35"/>
      <c r="V273" s="35"/>
      <c r="W273" s="7"/>
    </row>
    <row r="274" spans="1:23" ht="12.75">
      <c r="A274" s="59"/>
      <c r="B274" s="32"/>
      <c r="C274" s="6" t="str">
        <f t="shared" si="44"/>
        <v>Warren De La Salle</v>
      </c>
      <c r="D274" s="6"/>
      <c r="E274" s="6"/>
      <c r="F274" s="6"/>
      <c r="G274" s="35"/>
      <c r="H274" s="35"/>
      <c r="I274" s="35"/>
      <c r="J274" s="35"/>
      <c r="K274" s="7"/>
      <c r="L274" s="1"/>
      <c r="M274" s="59"/>
      <c r="N274" s="32"/>
      <c r="O274" s="6">
        <f t="shared" si="45"/>
        <v>0</v>
      </c>
      <c r="P274" s="6"/>
      <c r="Q274" s="6"/>
      <c r="R274" s="6"/>
      <c r="S274" s="35"/>
      <c r="T274" s="35"/>
      <c r="U274" s="35"/>
      <c r="V274" s="35"/>
      <c r="W274" s="7"/>
    </row>
    <row r="275" spans="1:23" ht="12.75">
      <c r="A275" s="59"/>
      <c r="B275" s="32" t="s">
        <v>60</v>
      </c>
      <c r="C275" s="6" t="str">
        <f t="shared" si="44"/>
        <v>Warren De La Salle</v>
      </c>
      <c r="D275" s="6">
        <v>166</v>
      </c>
      <c r="E275" s="32"/>
      <c r="F275" s="32"/>
      <c r="G275" s="35"/>
      <c r="H275" s="35"/>
      <c r="I275" s="35"/>
      <c r="J275" s="35"/>
      <c r="K275" s="7"/>
      <c r="L275" s="1"/>
      <c r="M275" s="59"/>
      <c r="N275" s="32" t="s">
        <v>60</v>
      </c>
      <c r="O275" s="6">
        <f t="shared" si="45"/>
        <v>0</v>
      </c>
      <c r="P275" s="6"/>
      <c r="Q275" s="32"/>
      <c r="R275" s="32"/>
      <c r="S275" s="35"/>
      <c r="T275" s="35"/>
      <c r="U275" s="35"/>
      <c r="V275" s="35"/>
      <c r="W275" s="7"/>
    </row>
    <row r="276" spans="1:23" ht="12.75">
      <c r="A276" s="60"/>
      <c r="B276" s="9" t="s">
        <v>25</v>
      </c>
      <c r="C276" s="9" t="str">
        <f t="shared" si="44"/>
        <v>Warren De La Salle</v>
      </c>
      <c r="D276" s="9">
        <f>SUM(D266:D275)</f>
        <v>972</v>
      </c>
      <c r="E276" s="9">
        <f>SUM(E266:E275)</f>
        <v>947</v>
      </c>
      <c r="F276" s="9">
        <f>SUM(F266:F275)</f>
        <v>890</v>
      </c>
      <c r="G276" s="9">
        <v>199</v>
      </c>
      <c r="H276" s="9">
        <v>187</v>
      </c>
      <c r="I276" s="9">
        <v>174</v>
      </c>
      <c r="J276" s="9">
        <v>177</v>
      </c>
      <c r="K276" s="10">
        <f>SUM(D276:J276)</f>
        <v>3546</v>
      </c>
      <c r="L276" s="1"/>
      <c r="M276" s="8"/>
      <c r="N276" s="9" t="s">
        <v>25</v>
      </c>
      <c r="O276" s="9">
        <f t="shared" si="45"/>
        <v>0</v>
      </c>
      <c r="P276" s="9">
        <f>SUM(P266:P275)</f>
        <v>0</v>
      </c>
      <c r="Q276" s="9">
        <f>SUM(Q266:Q275)</f>
        <v>0</v>
      </c>
      <c r="R276" s="9">
        <f>SUM(R266:R275)</f>
        <v>0</v>
      </c>
      <c r="S276" s="9"/>
      <c r="T276" s="9"/>
      <c r="U276" s="9"/>
      <c r="V276" s="9"/>
      <c r="W276" s="10">
        <f>SUM(P276:V276)</f>
        <v>0</v>
      </c>
    </row>
    <row r="277" spans="1:23" ht="12.75">
      <c r="A277" s="58"/>
      <c r="B277" s="3" t="s">
        <v>16</v>
      </c>
      <c r="C277" s="3" t="s">
        <v>17</v>
      </c>
      <c r="D277" s="3" t="s">
        <v>18</v>
      </c>
      <c r="E277" s="3" t="s">
        <v>19</v>
      </c>
      <c r="F277" s="3" t="s">
        <v>20</v>
      </c>
      <c r="G277" s="3" t="s">
        <v>21</v>
      </c>
      <c r="H277" s="3" t="s">
        <v>22</v>
      </c>
      <c r="I277" s="3" t="s">
        <v>23</v>
      </c>
      <c r="J277" s="3" t="s">
        <v>24</v>
      </c>
      <c r="K277" s="4"/>
      <c r="L277" s="1"/>
      <c r="M277" s="58"/>
      <c r="N277" s="3" t="s">
        <v>16</v>
      </c>
      <c r="O277" s="3" t="s">
        <v>17</v>
      </c>
      <c r="P277" s="3" t="s">
        <v>18</v>
      </c>
      <c r="Q277" s="3" t="s">
        <v>19</v>
      </c>
      <c r="R277" s="3" t="s">
        <v>20</v>
      </c>
      <c r="S277" s="3" t="s">
        <v>21</v>
      </c>
      <c r="T277" s="3" t="s">
        <v>22</v>
      </c>
      <c r="U277" s="3" t="s">
        <v>23</v>
      </c>
      <c r="V277" s="3" t="s">
        <v>24</v>
      </c>
      <c r="W277" s="4"/>
    </row>
    <row r="278" spans="1:23" ht="12.75">
      <c r="A278" s="59"/>
      <c r="B278" s="32" t="s">
        <v>360</v>
      </c>
      <c r="C278" s="6" t="s">
        <v>359</v>
      </c>
      <c r="D278" s="6">
        <v>180</v>
      </c>
      <c r="E278" s="6">
        <v>180</v>
      </c>
      <c r="F278" s="32">
        <v>157</v>
      </c>
      <c r="G278" s="35"/>
      <c r="H278" s="35"/>
      <c r="I278" s="35"/>
      <c r="J278" s="35"/>
      <c r="K278" s="7"/>
      <c r="L278" s="1"/>
      <c r="M278" s="59"/>
      <c r="N278" s="32"/>
      <c r="O278" s="6"/>
      <c r="P278" s="6"/>
      <c r="Q278" s="6"/>
      <c r="R278" s="32"/>
      <c r="S278" s="35"/>
      <c r="T278" s="35"/>
      <c r="U278" s="35"/>
      <c r="V278" s="35"/>
      <c r="W278" s="7"/>
    </row>
    <row r="279" spans="1:23" ht="12.75">
      <c r="A279" s="59" t="s">
        <v>8</v>
      </c>
      <c r="B279" s="32" t="s">
        <v>361</v>
      </c>
      <c r="C279" s="6" t="str">
        <f>C278</f>
        <v>Warren Cousino</v>
      </c>
      <c r="D279" s="6">
        <v>196</v>
      </c>
      <c r="E279" s="6">
        <v>158</v>
      </c>
      <c r="F279" s="6"/>
      <c r="G279" s="35"/>
      <c r="H279" s="35"/>
      <c r="I279" s="35"/>
      <c r="J279" s="35"/>
      <c r="K279" s="7"/>
      <c r="L279" s="1"/>
      <c r="M279" s="59" t="s">
        <v>8</v>
      </c>
      <c r="N279" s="32"/>
      <c r="O279" s="6">
        <f>O278</f>
        <v>0</v>
      </c>
      <c r="P279" s="6"/>
      <c r="Q279" s="6"/>
      <c r="R279" s="6"/>
      <c r="S279" s="35"/>
      <c r="T279" s="35"/>
      <c r="U279" s="35"/>
      <c r="V279" s="35"/>
      <c r="W279" s="7"/>
    </row>
    <row r="280" spans="1:23" ht="12.75">
      <c r="A280" s="59" t="s">
        <v>9</v>
      </c>
      <c r="B280" s="32" t="s">
        <v>362</v>
      </c>
      <c r="C280" s="6" t="str">
        <f aca="true" t="shared" si="46" ref="C280:C288">C279</f>
        <v>Warren Cousino</v>
      </c>
      <c r="D280" s="32">
        <v>202</v>
      </c>
      <c r="E280" s="6">
        <v>231</v>
      </c>
      <c r="F280" s="6">
        <v>188</v>
      </c>
      <c r="G280" s="35"/>
      <c r="H280" s="35"/>
      <c r="I280" s="35"/>
      <c r="J280" s="35"/>
      <c r="K280" s="7"/>
      <c r="L280" s="1"/>
      <c r="M280" s="59" t="s">
        <v>9</v>
      </c>
      <c r="N280" s="32"/>
      <c r="O280" s="6">
        <f aca="true" t="shared" si="47" ref="O280:O288">O279</f>
        <v>0</v>
      </c>
      <c r="P280" s="6"/>
      <c r="Q280" s="6"/>
      <c r="R280" s="6"/>
      <c r="S280" s="35"/>
      <c r="T280" s="35"/>
      <c r="U280" s="35"/>
      <c r="V280" s="35"/>
      <c r="W280" s="7"/>
    </row>
    <row r="281" spans="1:23" ht="12.75">
      <c r="A281" s="59" t="s">
        <v>10</v>
      </c>
      <c r="B281" s="32" t="s">
        <v>363</v>
      </c>
      <c r="C281" s="6" t="str">
        <f t="shared" si="46"/>
        <v>Warren Cousino</v>
      </c>
      <c r="D281" s="32">
        <v>158</v>
      </c>
      <c r="E281" s="32">
        <v>240</v>
      </c>
      <c r="F281" s="32">
        <v>152</v>
      </c>
      <c r="G281" s="35"/>
      <c r="H281" s="35"/>
      <c r="I281" s="35"/>
      <c r="J281" s="35"/>
      <c r="K281" s="7"/>
      <c r="L281" s="1"/>
      <c r="M281" s="59" t="s">
        <v>10</v>
      </c>
      <c r="N281" s="32"/>
      <c r="O281" s="6">
        <f t="shared" si="47"/>
        <v>0</v>
      </c>
      <c r="P281" s="32"/>
      <c r="Q281" s="32"/>
      <c r="R281" s="32"/>
      <c r="S281" s="35"/>
      <c r="T281" s="35"/>
      <c r="U281" s="35"/>
      <c r="V281" s="35"/>
      <c r="W281" s="7"/>
    </row>
    <row r="282" spans="1:23" ht="12.75">
      <c r="A282" s="59" t="s">
        <v>11</v>
      </c>
      <c r="B282" s="32" t="s">
        <v>364</v>
      </c>
      <c r="C282" s="6" t="str">
        <f t="shared" si="46"/>
        <v>Warren Cousino</v>
      </c>
      <c r="D282" s="32">
        <v>220</v>
      </c>
      <c r="E282" s="32">
        <v>172</v>
      </c>
      <c r="F282" s="32">
        <v>176</v>
      </c>
      <c r="G282" s="35"/>
      <c r="H282" s="35"/>
      <c r="I282" s="35"/>
      <c r="J282" s="35"/>
      <c r="K282" s="7"/>
      <c r="L282" s="1"/>
      <c r="M282" s="59" t="s">
        <v>11</v>
      </c>
      <c r="N282" s="32"/>
      <c r="O282" s="6">
        <f t="shared" si="47"/>
        <v>0</v>
      </c>
      <c r="P282" s="32"/>
      <c r="Q282" s="32"/>
      <c r="R282" s="32"/>
      <c r="S282" s="35"/>
      <c r="T282" s="35"/>
      <c r="U282" s="35"/>
      <c r="V282" s="35"/>
      <c r="W282" s="7"/>
    </row>
    <row r="283" spans="1:23" ht="12.75">
      <c r="A283" s="59"/>
      <c r="B283" s="32" t="s">
        <v>365</v>
      </c>
      <c r="C283" s="6" t="str">
        <f t="shared" si="46"/>
        <v>Warren Cousino</v>
      </c>
      <c r="D283" s="6"/>
      <c r="E283" s="32"/>
      <c r="F283" s="32">
        <v>162</v>
      </c>
      <c r="G283" s="35"/>
      <c r="H283" s="35"/>
      <c r="I283" s="35"/>
      <c r="J283" s="35"/>
      <c r="K283" s="7"/>
      <c r="L283" s="1"/>
      <c r="M283" s="59"/>
      <c r="N283" s="32"/>
      <c r="O283" s="6">
        <f t="shared" si="47"/>
        <v>0</v>
      </c>
      <c r="P283" s="32"/>
      <c r="Q283" s="32"/>
      <c r="R283" s="32"/>
      <c r="S283" s="35"/>
      <c r="T283" s="35"/>
      <c r="U283" s="35"/>
      <c r="V283" s="35"/>
      <c r="W283" s="7"/>
    </row>
    <row r="284" spans="1:23" ht="12.75">
      <c r="A284" s="59">
        <v>26</v>
      </c>
      <c r="B284" s="32" t="s">
        <v>366</v>
      </c>
      <c r="C284" s="6" t="str">
        <f t="shared" si="46"/>
        <v>Warren Cousino</v>
      </c>
      <c r="D284" s="32"/>
      <c r="E284" s="32"/>
      <c r="F284" s="32"/>
      <c r="G284" s="35"/>
      <c r="H284" s="35"/>
      <c r="I284" s="35"/>
      <c r="J284" s="35"/>
      <c r="K284" s="7"/>
      <c r="L284" s="1"/>
      <c r="M284" s="59"/>
      <c r="N284" s="32"/>
      <c r="O284" s="6">
        <f t="shared" si="47"/>
        <v>0</v>
      </c>
      <c r="P284" s="32"/>
      <c r="Q284" s="32"/>
      <c r="R284" s="32"/>
      <c r="S284" s="35"/>
      <c r="T284" s="35"/>
      <c r="U284" s="35"/>
      <c r="V284" s="35"/>
      <c r="W284" s="7"/>
    </row>
    <row r="285" spans="1:23" ht="12.75">
      <c r="A285" s="59"/>
      <c r="B285" s="32"/>
      <c r="C285" s="6" t="str">
        <f t="shared" si="46"/>
        <v>Warren Cousino</v>
      </c>
      <c r="D285" s="32"/>
      <c r="E285" s="32"/>
      <c r="F285" s="32"/>
      <c r="G285" s="35"/>
      <c r="H285" s="35"/>
      <c r="I285" s="35"/>
      <c r="J285" s="35"/>
      <c r="K285" s="7"/>
      <c r="L285" s="1"/>
      <c r="M285" s="59"/>
      <c r="N285" s="32"/>
      <c r="O285" s="6">
        <f t="shared" si="47"/>
        <v>0</v>
      </c>
      <c r="P285" s="32"/>
      <c r="Q285" s="32"/>
      <c r="R285" s="32"/>
      <c r="S285" s="35"/>
      <c r="T285" s="35"/>
      <c r="U285" s="35"/>
      <c r="V285" s="35"/>
      <c r="W285" s="7"/>
    </row>
    <row r="286" spans="1:23" ht="12.75">
      <c r="A286" s="59"/>
      <c r="B286" s="32"/>
      <c r="C286" s="6" t="str">
        <f t="shared" si="46"/>
        <v>Warren Cousino</v>
      </c>
      <c r="D286" s="6"/>
      <c r="E286" s="6"/>
      <c r="F286" s="6"/>
      <c r="G286" s="35"/>
      <c r="H286" s="35"/>
      <c r="I286" s="35"/>
      <c r="J286" s="35"/>
      <c r="K286" s="7"/>
      <c r="L286" s="1"/>
      <c r="M286" s="59"/>
      <c r="N286" s="32"/>
      <c r="O286" s="6">
        <f t="shared" si="47"/>
        <v>0</v>
      </c>
      <c r="P286" s="6"/>
      <c r="Q286" s="6"/>
      <c r="R286" s="6"/>
      <c r="S286" s="35"/>
      <c r="T286" s="35"/>
      <c r="U286" s="35"/>
      <c r="V286" s="35"/>
      <c r="W286" s="7"/>
    </row>
    <row r="287" spans="1:23" ht="12.75">
      <c r="A287" s="59"/>
      <c r="B287" s="32" t="s">
        <v>60</v>
      </c>
      <c r="C287" s="6" t="str">
        <f t="shared" si="46"/>
        <v>Warren Cousino</v>
      </c>
      <c r="D287" s="6"/>
      <c r="E287" s="32"/>
      <c r="F287" s="32"/>
      <c r="G287" s="35"/>
      <c r="H287" s="35"/>
      <c r="I287" s="35"/>
      <c r="J287" s="35"/>
      <c r="K287" s="7"/>
      <c r="L287" s="1"/>
      <c r="M287" s="59"/>
      <c r="N287" s="32" t="s">
        <v>60</v>
      </c>
      <c r="O287" s="6">
        <f t="shared" si="47"/>
        <v>0</v>
      </c>
      <c r="P287" s="6"/>
      <c r="Q287" s="32"/>
      <c r="R287" s="32"/>
      <c r="S287" s="35"/>
      <c r="T287" s="35"/>
      <c r="U287" s="35"/>
      <c r="V287" s="35"/>
      <c r="W287" s="7"/>
    </row>
    <row r="288" spans="1:23" ht="12.75">
      <c r="A288" s="60"/>
      <c r="B288" s="9" t="s">
        <v>25</v>
      </c>
      <c r="C288" s="9" t="str">
        <f t="shared" si="46"/>
        <v>Warren Cousino</v>
      </c>
      <c r="D288" s="9">
        <f>SUM(D278:D287)</f>
        <v>956</v>
      </c>
      <c r="E288" s="9">
        <f>SUM(E278:E287)</f>
        <v>981</v>
      </c>
      <c r="F288" s="9">
        <f>SUM(F278:F287)</f>
        <v>835</v>
      </c>
      <c r="G288" s="9">
        <v>161</v>
      </c>
      <c r="H288" s="9">
        <v>184</v>
      </c>
      <c r="I288" s="9">
        <v>198</v>
      </c>
      <c r="J288" s="9">
        <v>183</v>
      </c>
      <c r="K288" s="10">
        <f>SUM(D288:J288)</f>
        <v>3498</v>
      </c>
      <c r="L288" s="1"/>
      <c r="M288" s="8"/>
      <c r="N288" s="9" t="s">
        <v>25</v>
      </c>
      <c r="O288" s="9">
        <f t="shared" si="47"/>
        <v>0</v>
      </c>
      <c r="P288" s="9">
        <f>SUM(P278:P287)</f>
        <v>0</v>
      </c>
      <c r="Q288" s="9">
        <f>SUM(Q278:Q287)</f>
        <v>0</v>
      </c>
      <c r="R288" s="9">
        <f>SUM(R278:R287)</f>
        <v>0</v>
      </c>
      <c r="S288" s="9"/>
      <c r="T288" s="9"/>
      <c r="U288" s="9"/>
      <c r="V288" s="9"/>
      <c r="W288" s="10">
        <f>SUM(P288:V288)</f>
        <v>0</v>
      </c>
    </row>
    <row r="289" spans="1:23" ht="12.75">
      <c r="A289" s="58"/>
      <c r="B289" s="3" t="s">
        <v>16</v>
      </c>
      <c r="C289" s="3" t="s">
        <v>17</v>
      </c>
      <c r="D289" s="3" t="s">
        <v>18</v>
      </c>
      <c r="E289" s="3" t="s">
        <v>19</v>
      </c>
      <c r="F289" s="3" t="s">
        <v>20</v>
      </c>
      <c r="G289" s="3" t="s">
        <v>21</v>
      </c>
      <c r="H289" s="3" t="s">
        <v>22</v>
      </c>
      <c r="I289" s="3" t="s">
        <v>23</v>
      </c>
      <c r="J289" s="3" t="s">
        <v>24</v>
      </c>
      <c r="K289" s="4"/>
      <c r="L289" s="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2.75">
      <c r="A290" s="59"/>
      <c r="B290" s="32"/>
      <c r="C290" s="6"/>
      <c r="D290" s="6"/>
      <c r="E290" s="6"/>
      <c r="F290" s="32"/>
      <c r="G290" s="35"/>
      <c r="H290" s="35"/>
      <c r="I290" s="35"/>
      <c r="J290" s="35"/>
      <c r="K290" s="7"/>
      <c r="L290" s="1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12.75">
      <c r="A291" s="59" t="s">
        <v>8</v>
      </c>
      <c r="B291" s="32"/>
      <c r="C291" s="6">
        <f>C290</f>
        <v>0</v>
      </c>
      <c r="D291" s="6"/>
      <c r="E291" s="6"/>
      <c r="F291" s="6"/>
      <c r="G291" s="35"/>
      <c r="H291" s="35"/>
      <c r="I291" s="35"/>
      <c r="J291" s="35"/>
      <c r="K291" s="7"/>
      <c r="L291" s="1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2.75">
      <c r="A292" s="59" t="s">
        <v>9</v>
      </c>
      <c r="B292" s="32"/>
      <c r="C292" s="6">
        <f aca="true" t="shared" si="48" ref="C292:C300">C291</f>
        <v>0</v>
      </c>
      <c r="D292" s="6"/>
      <c r="E292" s="6"/>
      <c r="F292" s="6"/>
      <c r="G292" s="35"/>
      <c r="H292" s="35"/>
      <c r="I292" s="35"/>
      <c r="J292" s="35"/>
      <c r="K292" s="7"/>
      <c r="L292" s="1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12.75">
      <c r="A293" s="59" t="s">
        <v>10</v>
      </c>
      <c r="B293" s="32"/>
      <c r="C293" s="6">
        <f t="shared" si="48"/>
        <v>0</v>
      </c>
      <c r="D293" s="32"/>
      <c r="E293" s="32"/>
      <c r="F293" s="32"/>
      <c r="G293" s="35"/>
      <c r="H293" s="35"/>
      <c r="I293" s="35"/>
      <c r="J293" s="35"/>
      <c r="K293" s="7"/>
      <c r="L293" s="1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2.75">
      <c r="A294" s="59" t="s">
        <v>11</v>
      </c>
      <c r="B294" s="32"/>
      <c r="C294" s="6">
        <f t="shared" si="48"/>
        <v>0</v>
      </c>
      <c r="D294" s="32"/>
      <c r="E294" s="32"/>
      <c r="F294" s="32"/>
      <c r="G294" s="35"/>
      <c r="H294" s="35"/>
      <c r="I294" s="35"/>
      <c r="J294" s="35"/>
      <c r="K294" s="7"/>
      <c r="L294" s="1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12.75">
      <c r="A295" s="59"/>
      <c r="B295" s="32"/>
      <c r="C295" s="6">
        <f t="shared" si="48"/>
        <v>0</v>
      </c>
      <c r="D295" s="6"/>
      <c r="E295" s="32"/>
      <c r="F295" s="32"/>
      <c r="G295" s="35"/>
      <c r="H295" s="35"/>
      <c r="I295" s="35"/>
      <c r="J295" s="35"/>
      <c r="K295" s="7"/>
      <c r="L295" s="1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2.75">
      <c r="A296" s="59"/>
      <c r="B296" s="32"/>
      <c r="C296" s="6">
        <f t="shared" si="48"/>
        <v>0</v>
      </c>
      <c r="D296" s="32"/>
      <c r="E296" s="32"/>
      <c r="F296" s="32"/>
      <c r="G296" s="35"/>
      <c r="H296" s="35"/>
      <c r="I296" s="35"/>
      <c r="J296" s="35"/>
      <c r="K296" s="7"/>
      <c r="L296" s="1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12.75">
      <c r="A297" s="59"/>
      <c r="B297" s="32"/>
      <c r="C297" s="6">
        <f t="shared" si="48"/>
        <v>0</v>
      </c>
      <c r="D297" s="32"/>
      <c r="E297" s="32"/>
      <c r="F297" s="32"/>
      <c r="G297" s="35"/>
      <c r="H297" s="35"/>
      <c r="I297" s="35"/>
      <c r="J297" s="35"/>
      <c r="K297" s="7"/>
      <c r="L297" s="1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2.75">
      <c r="A298" s="59"/>
      <c r="B298" s="32"/>
      <c r="C298" s="6">
        <f t="shared" si="48"/>
        <v>0</v>
      </c>
      <c r="D298" s="6"/>
      <c r="E298" s="6"/>
      <c r="F298" s="6"/>
      <c r="G298" s="35"/>
      <c r="H298" s="35"/>
      <c r="I298" s="35"/>
      <c r="J298" s="35"/>
      <c r="K298" s="7"/>
      <c r="L298" s="1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12.75">
      <c r="A299" s="59"/>
      <c r="B299" s="32" t="s">
        <v>60</v>
      </c>
      <c r="C299" s="6">
        <f t="shared" si="48"/>
        <v>0</v>
      </c>
      <c r="D299" s="6"/>
      <c r="E299" s="32"/>
      <c r="F299" s="32"/>
      <c r="G299" s="35"/>
      <c r="H299" s="35"/>
      <c r="I299" s="35"/>
      <c r="J299" s="35"/>
      <c r="K299" s="7"/>
      <c r="L299" s="1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2.75">
      <c r="A300" s="60"/>
      <c r="B300" s="9" t="s">
        <v>25</v>
      </c>
      <c r="C300" s="9">
        <f t="shared" si="48"/>
        <v>0</v>
      </c>
      <c r="D300" s="9">
        <f>SUM(D290:D299)</f>
        <v>0</v>
      </c>
      <c r="E300" s="9">
        <f>SUM(E290:E299)</f>
        <v>0</v>
      </c>
      <c r="F300" s="9">
        <f>SUM(F290:F299)</f>
        <v>0</v>
      </c>
      <c r="G300" s="9"/>
      <c r="H300" s="9"/>
      <c r="I300" s="9"/>
      <c r="J300" s="9"/>
      <c r="K300" s="10">
        <f>SUM(D300:J300)</f>
        <v>0</v>
      </c>
      <c r="L300" s="1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</sheetData>
  <sheetProtection/>
  <dataValidations count="1">
    <dataValidation type="whole" operator="lessThan" allowBlank="1" showErrorMessage="1" errorTitle="Entry Error" error="Grater than 300" sqref="D2:F11 S276:V276 S288:V300 P278:R287 P266:R275 S240:V240 P230:R239 S228:V228 P218:R227 S180:V180 P170:R179 G264:J264 D254:F263 G240:J240 D230:F239 G228:J228 D218:F227 G216:J216 D206:F215 S204:V204 S192:V192 S168:V168 S156:V156 S144:V144 S120:V120 S108:V108 S96:V96 S72:V72 S60:V60 S48:V48 G252:J252 S24:V24 G276:J276 S132:V132 S84:V84 S36:V36 S12:V12 G204:J204 P194:R203 P182:R191 P158:R167 P146:R155 P134:R143 P110:R119 P98:R107 P86:R95 P62:R71 P50:R59 P38:R47 D242:F251 P14:R23 D266:F275 P122:R131 P74:R83 P26:R35 P2:R11 D194:F203 G192:J192 G180:J180 G156:J156 G144:J144 G132:J132 G108:J108 G96:J96 G84:J84 G60:J60 G48:J48 D26:F35 G36:J36 G168:J168 G120:J120 G24:J24 G72:J72 S252:V252 S216:V216 D278:F287 G12:J12 D182:F191 D170:F179 D146:F155 D134:F143 D122:F131 D98:F107 D86:F95 D74:F83 D50:F59 D38:F47 S264:V264 P254:R263 D158:F167 D110:F119 D14:F23 D62:F71 P242:R251 P206:R215 G288:J288 D290:F299 G300:J300">
      <formula1>301</formula1>
    </dataValidation>
  </dataValidations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25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7109375" style="2" customWidth="1"/>
    <col min="2" max="2" width="4.8515625" style="2" hidden="1" customWidth="1"/>
    <col min="3" max="3" width="23.140625" style="0" bestFit="1" customWidth="1"/>
    <col min="4" max="4" width="30.00390625" style="0" bestFit="1" customWidth="1"/>
    <col min="5" max="7" width="7.421875" style="0" bestFit="1" customWidth="1"/>
    <col min="8" max="8" width="6.00390625" style="0" bestFit="1" customWidth="1"/>
    <col min="9" max="9" width="2.8515625" style="0" bestFit="1" customWidth="1"/>
  </cols>
  <sheetData>
    <row r="1" spans="1:8" ht="12.75">
      <c r="A1" s="2" t="s">
        <v>26</v>
      </c>
      <c r="B1" s="2" t="s">
        <v>15</v>
      </c>
      <c r="C1" t="s">
        <v>16</v>
      </c>
      <c r="D1" t="s">
        <v>17</v>
      </c>
      <c r="E1" s="11" t="s">
        <v>18</v>
      </c>
      <c r="F1" s="11" t="s">
        <v>19</v>
      </c>
      <c r="G1" s="11" t="s">
        <v>20</v>
      </c>
      <c r="H1" s="11" t="s">
        <v>25</v>
      </c>
    </row>
    <row r="2" spans="1:8" ht="12.75">
      <c r="A2" s="2">
        <f>RANK(H2,$H$2:$H$251)</f>
        <v>1</v>
      </c>
      <c r="B2" s="2">
        <f>Input!A164</f>
        <v>16</v>
      </c>
      <c r="C2" t="str">
        <f>Input!B3</f>
        <v>Mitchell Cunha</v>
      </c>
      <c r="D2" t="str">
        <f>Input!C3</f>
        <v>St. Clair Shores Lakeview</v>
      </c>
      <c r="E2">
        <f>Input!D3</f>
        <v>256</v>
      </c>
      <c r="F2">
        <f>Input!E3</f>
        <v>279</v>
      </c>
      <c r="G2">
        <f>Input!F3</f>
        <v>256</v>
      </c>
      <c r="H2">
        <f>SUM(E2:G2)</f>
        <v>791</v>
      </c>
    </row>
    <row r="3" spans="1:8" ht="12.75">
      <c r="A3" s="2">
        <f>RANK(H3,$H$2:$H$251)</f>
        <v>2</v>
      </c>
      <c r="B3" s="2">
        <f>Input!A95</f>
        <v>0</v>
      </c>
      <c r="C3" t="str">
        <f>Input!B76</f>
        <v>Mike Hamilton</v>
      </c>
      <c r="D3" t="str">
        <f>Input!C76</f>
        <v>Roseville</v>
      </c>
      <c r="E3">
        <f>Input!D76</f>
        <v>224</v>
      </c>
      <c r="F3">
        <f>Input!E76</f>
        <v>276</v>
      </c>
      <c r="G3">
        <f>Input!F76</f>
        <v>264</v>
      </c>
      <c r="H3">
        <f>SUM(E3:G3)</f>
        <v>764</v>
      </c>
    </row>
    <row r="4" spans="1:8" ht="12.75">
      <c r="A4" s="2">
        <f>RANK(H4,$H$2:$H$251)</f>
        <v>3</v>
      </c>
      <c r="B4" s="2">
        <f>Input!A58</f>
        <v>0</v>
      </c>
      <c r="C4" t="str">
        <f>Input!B54</f>
        <v>David Stroshein</v>
      </c>
      <c r="D4" t="str">
        <f>Input!C54</f>
        <v>Warren Mott</v>
      </c>
      <c r="E4">
        <f>Input!D54</f>
        <v>224</v>
      </c>
      <c r="F4">
        <f>Input!E54</f>
        <v>256</v>
      </c>
      <c r="G4">
        <f>Input!F54</f>
        <v>277</v>
      </c>
      <c r="H4">
        <f>SUM(E4:G4)</f>
        <v>757</v>
      </c>
    </row>
    <row r="5" spans="1:8" ht="12.75">
      <c r="A5" s="2">
        <f>RANK(H5,$H$2:$H$251)</f>
        <v>4</v>
      </c>
      <c r="B5" s="2">
        <f>Input!A2</f>
        <v>0</v>
      </c>
      <c r="C5" t="str">
        <f>Input!B242</f>
        <v>Adam Young</v>
      </c>
      <c r="D5" t="str">
        <f>Input!C242</f>
        <v>Utica</v>
      </c>
      <c r="E5">
        <f>Input!D242</f>
        <v>248</v>
      </c>
      <c r="F5">
        <f>Input!E242</f>
        <v>233</v>
      </c>
      <c r="G5">
        <f>Input!F242</f>
        <v>259</v>
      </c>
      <c r="H5">
        <f>SUM(E5:G5)</f>
        <v>740</v>
      </c>
    </row>
    <row r="6" spans="1:8" ht="12.75">
      <c r="A6" s="2">
        <f>RANK(H6,$H$2:$H$251)</f>
        <v>5</v>
      </c>
      <c r="B6" s="2" t="str">
        <f>Input!A138</f>
        <v>E</v>
      </c>
      <c r="C6" t="str">
        <f>Input!B219</f>
        <v>Mike Pagano</v>
      </c>
      <c r="D6" t="str">
        <f>Input!C219</f>
        <v>Warren Woods Tower</v>
      </c>
      <c r="E6">
        <f>Input!D219</f>
        <v>267</v>
      </c>
      <c r="F6">
        <f>Input!E219</f>
        <v>205</v>
      </c>
      <c r="G6">
        <f>Input!F219</f>
        <v>254</v>
      </c>
      <c r="H6">
        <f>SUM(E6:G6)</f>
        <v>726</v>
      </c>
    </row>
    <row r="7" spans="1:8" ht="12.75">
      <c r="A7" s="2">
        <f>RANK(H7,$H$2:$H$251)</f>
        <v>6</v>
      </c>
      <c r="B7" s="2">
        <f>Input!A226</f>
        <v>0</v>
      </c>
      <c r="C7" t="str">
        <f>Input!B91</f>
        <v>Austin Muchez</v>
      </c>
      <c r="D7" t="str">
        <f>Input!C91</f>
        <v>Macomb Dakota</v>
      </c>
      <c r="E7">
        <f>Input!D91</f>
        <v>248</v>
      </c>
      <c r="F7">
        <f>Input!E91</f>
        <v>254</v>
      </c>
      <c r="G7">
        <f>Input!F91</f>
        <v>220</v>
      </c>
      <c r="H7">
        <f>SUM(E7:G7)</f>
        <v>722</v>
      </c>
    </row>
    <row r="8" spans="1:8" ht="12.75">
      <c r="A8" s="2">
        <f>RANK(H8,$H$2:$H$251)</f>
        <v>7</v>
      </c>
      <c r="B8" s="2">
        <f>Input!A130</f>
        <v>0</v>
      </c>
      <c r="C8" t="str">
        <f>Input!B102</f>
        <v>Vince Papais</v>
      </c>
      <c r="D8" t="str">
        <f>Input!C102</f>
        <v>Sterling Heights Stevenson</v>
      </c>
      <c r="E8">
        <f>Input!D102</f>
        <v>232</v>
      </c>
      <c r="F8">
        <f>Input!E102</f>
        <v>257</v>
      </c>
      <c r="G8">
        <f>Input!F102</f>
        <v>210</v>
      </c>
      <c r="H8">
        <f>SUM(E8:G8)</f>
        <v>699</v>
      </c>
    </row>
    <row r="9" spans="1:8" ht="12.75">
      <c r="A9" s="2">
        <f>RANK(H9,$H$2:$H$251)</f>
        <v>8</v>
      </c>
      <c r="B9" s="2" t="str">
        <f>Input!A90</f>
        <v>E</v>
      </c>
      <c r="C9" t="str">
        <f>Input!B42</f>
        <v>Marc LaGrois</v>
      </c>
      <c r="D9" t="str">
        <f>Input!C42</f>
        <v>Richmond</v>
      </c>
      <c r="E9">
        <f>Input!D42</f>
        <v>211</v>
      </c>
      <c r="F9">
        <f>Input!E42</f>
        <v>257</v>
      </c>
      <c r="G9">
        <f>Input!F42</f>
        <v>224</v>
      </c>
      <c r="H9">
        <f>SUM(E9:G9)</f>
        <v>692</v>
      </c>
    </row>
    <row r="10" spans="1:8" ht="12.75">
      <c r="A10" s="2">
        <f>RANK(H10,$H$2:$H$251)</f>
        <v>9</v>
      </c>
      <c r="B10" s="2" t="e">
        <f>Input!#REF!</f>
        <v>#REF!</v>
      </c>
      <c r="C10" t="str">
        <f>Input!B18</f>
        <v>Andrew Morrison</v>
      </c>
      <c r="D10" t="str">
        <f>Input!C18</f>
        <v>Utica Eisenhower</v>
      </c>
      <c r="E10">
        <f>Input!D18</f>
        <v>225</v>
      </c>
      <c r="F10">
        <f>Input!E18</f>
        <v>253</v>
      </c>
      <c r="G10">
        <f>Input!F18</f>
        <v>213</v>
      </c>
      <c r="H10">
        <f>SUM(E10:G10)</f>
        <v>691</v>
      </c>
    </row>
    <row r="11" spans="1:8" ht="12.75">
      <c r="A11" s="2">
        <f>RANK(H11,$H$2:$H$251)</f>
        <v>10</v>
      </c>
      <c r="B11" s="2">
        <f>Input!A128</f>
        <v>13</v>
      </c>
      <c r="C11" t="str">
        <f>Input!B136</f>
        <v>Tyler Crescenti</v>
      </c>
      <c r="D11" t="str">
        <f>Input!C136</f>
        <v>Macomb L'Anse Creuse North</v>
      </c>
      <c r="E11">
        <f>Input!D136</f>
        <v>241</v>
      </c>
      <c r="F11">
        <f>Input!E136</f>
        <v>240</v>
      </c>
      <c r="G11">
        <f>Input!F136</f>
        <v>206</v>
      </c>
      <c r="H11">
        <f>SUM(E11:G11)</f>
        <v>687</v>
      </c>
    </row>
    <row r="12" spans="1:8" ht="12.75">
      <c r="A12" s="2">
        <f>RANK(H12,$H$2:$H$251)</f>
        <v>11</v>
      </c>
      <c r="B12" s="2">
        <f>Input!A163</f>
        <v>0</v>
      </c>
      <c r="C12" t="str">
        <f>Input!B38</f>
        <v>Kyle Vining</v>
      </c>
      <c r="D12" t="str">
        <f>Input!C38</f>
        <v>Richmond</v>
      </c>
      <c r="E12">
        <f>Input!D38</f>
        <v>223</v>
      </c>
      <c r="F12">
        <f>Input!E38</f>
        <v>238</v>
      </c>
      <c r="G12">
        <f>Input!F38</f>
        <v>225</v>
      </c>
      <c r="H12">
        <f>SUM(E12:G12)</f>
        <v>686</v>
      </c>
    </row>
    <row r="13" spans="1:8" ht="12.75">
      <c r="A13" s="2">
        <f>RANK(H13,$H$2:$H$251)</f>
        <v>12</v>
      </c>
      <c r="B13" s="2">
        <f>Input!A206</f>
        <v>0</v>
      </c>
      <c r="C13" t="str">
        <f>Input!B186</f>
        <v>Dorian Carrisales</v>
      </c>
      <c r="D13" t="str">
        <f>Input!C186</f>
        <v>Armada</v>
      </c>
      <c r="E13">
        <f>Input!D186</f>
        <v>213</v>
      </c>
      <c r="F13">
        <f>Input!E186</f>
        <v>238</v>
      </c>
      <c r="G13">
        <f>Input!F186</f>
        <v>233</v>
      </c>
      <c r="H13">
        <f>SUM(E13:G13)</f>
        <v>684</v>
      </c>
    </row>
    <row r="14" spans="1:8" ht="12.75">
      <c r="A14" s="2">
        <f>RANK(H14,$H$2:$H$251)</f>
        <v>13</v>
      </c>
      <c r="B14" s="2">
        <f>Input!A122</f>
        <v>0</v>
      </c>
      <c r="C14" t="str">
        <f>Input!B134</f>
        <v>Trevor Mackowiak</v>
      </c>
      <c r="D14" t="str">
        <f>Input!C134</f>
        <v>Macomb L'Anse Creuse North</v>
      </c>
      <c r="E14">
        <f>Input!D134</f>
        <v>226</v>
      </c>
      <c r="F14">
        <f>Input!E134</f>
        <v>201</v>
      </c>
      <c r="G14">
        <f>Input!F134</f>
        <v>256</v>
      </c>
      <c r="H14">
        <f>SUM(E14:G14)</f>
        <v>683</v>
      </c>
    </row>
    <row r="15" spans="1:8" ht="12.75">
      <c r="A15" s="2">
        <f>RANK(H15,$H$2:$H$251)</f>
        <v>13</v>
      </c>
      <c r="B15" s="2">
        <f>Input!A31</f>
        <v>0</v>
      </c>
      <c r="C15" t="str">
        <f>Input!B75</f>
        <v>Dan Doebier</v>
      </c>
      <c r="D15" t="str">
        <f>Input!C75</f>
        <v>Roseville</v>
      </c>
      <c r="E15">
        <f>Input!D75</f>
        <v>234</v>
      </c>
      <c r="F15">
        <f>Input!E75</f>
        <v>214</v>
      </c>
      <c r="G15">
        <f>Input!F75</f>
        <v>235</v>
      </c>
      <c r="H15">
        <f>SUM(E15:G15)</f>
        <v>683</v>
      </c>
    </row>
    <row r="16" spans="1:8" ht="12.75">
      <c r="A16" s="2">
        <f>RANK(H16,$H$2:$H$251)</f>
        <v>15</v>
      </c>
      <c r="B16" s="2" t="str">
        <f>Input!A196</f>
        <v>A</v>
      </c>
      <c r="C16" t="str">
        <f>Input!B100</f>
        <v>Kevin Matsui</v>
      </c>
      <c r="D16" t="str">
        <f>Input!C100</f>
        <v>Sterling Heights Stevenson</v>
      </c>
      <c r="E16">
        <f>Input!D100</f>
        <v>192</v>
      </c>
      <c r="F16">
        <f>Input!E100</f>
        <v>300</v>
      </c>
      <c r="G16">
        <f>Input!F100</f>
        <v>190</v>
      </c>
      <c r="H16">
        <f>SUM(E16:G16)</f>
        <v>682</v>
      </c>
    </row>
    <row r="17" spans="1:8" ht="12.75">
      <c r="A17" s="2">
        <f>RANK(H17,$H$2:$H$251)</f>
        <v>16</v>
      </c>
      <c r="B17" s="2" t="str">
        <f>Input!A89</f>
        <v>N</v>
      </c>
      <c r="C17" t="str">
        <f>Input!B244</f>
        <v>Joe Mazza</v>
      </c>
      <c r="D17" t="str">
        <f>Input!C244</f>
        <v>Utica</v>
      </c>
      <c r="E17">
        <f>Input!D244</f>
        <v>236</v>
      </c>
      <c r="F17">
        <f>Input!E244</f>
        <v>222</v>
      </c>
      <c r="G17">
        <f>Input!F244</f>
        <v>223</v>
      </c>
      <c r="H17">
        <f>SUM(E17:G17)</f>
        <v>681</v>
      </c>
    </row>
    <row r="18" spans="1:8" ht="12.75">
      <c r="A18" s="2">
        <f>RANK(H18,$H$2:$H$251)</f>
        <v>17</v>
      </c>
      <c r="B18" s="2">
        <f>Input!A91</f>
        <v>0</v>
      </c>
      <c r="C18" t="str">
        <f>Input!B86</f>
        <v>Josh Spano</v>
      </c>
      <c r="D18" t="str">
        <f>Input!C86</f>
        <v>Macomb Dakota</v>
      </c>
      <c r="E18">
        <f>Input!D86</f>
        <v>199</v>
      </c>
      <c r="F18">
        <f>Input!E86</f>
        <v>256</v>
      </c>
      <c r="G18">
        <f>Input!F86</f>
        <v>224</v>
      </c>
      <c r="H18">
        <f>SUM(E18:G18)</f>
        <v>679</v>
      </c>
    </row>
    <row r="19" spans="1:8" ht="12.75">
      <c r="A19" s="2">
        <f>RANK(H19,$H$2:$H$251)</f>
        <v>18</v>
      </c>
      <c r="B19" s="2">
        <f>Input!A79</f>
        <v>0</v>
      </c>
      <c r="C19" t="str">
        <f>Input!B101</f>
        <v>AJ Taormina</v>
      </c>
      <c r="D19" t="str">
        <f>Input!C101</f>
        <v>Sterling Heights Stevenson</v>
      </c>
      <c r="E19">
        <f>Input!D101</f>
        <v>215</v>
      </c>
      <c r="F19">
        <f>Input!E101</f>
        <v>226</v>
      </c>
      <c r="G19">
        <f>Input!F101</f>
        <v>235</v>
      </c>
      <c r="H19">
        <f>SUM(E19:G19)</f>
        <v>676</v>
      </c>
    </row>
    <row r="20" spans="1:8" ht="12.75">
      <c r="A20" s="2">
        <f>RANK(H20,$H$2:$H$251)</f>
        <v>19</v>
      </c>
      <c r="B20" s="2" t="str">
        <f>Input!A161</f>
        <v>N</v>
      </c>
      <c r="C20" t="str">
        <f>Input!B246</f>
        <v>Tyler Hood</v>
      </c>
      <c r="D20" t="str">
        <f>Input!C246</f>
        <v>Utica</v>
      </c>
      <c r="E20">
        <f>Input!D246</f>
        <v>191</v>
      </c>
      <c r="F20">
        <f>Input!E246</f>
        <v>236</v>
      </c>
      <c r="G20">
        <f>Input!F246</f>
        <v>246</v>
      </c>
      <c r="H20">
        <f>SUM(E20:G20)</f>
        <v>673</v>
      </c>
    </row>
    <row r="21" spans="1:8" ht="12.75">
      <c r="A21" s="2">
        <f>RANK(H21,$H$2:$H$251)</f>
        <v>20</v>
      </c>
      <c r="B21" s="2">
        <f>Input!A236</f>
        <v>22</v>
      </c>
      <c r="C21" t="str">
        <f>Input!B39</f>
        <v>Kyle Soldan</v>
      </c>
      <c r="D21" t="str">
        <f>Input!C39</f>
        <v>Richmond</v>
      </c>
      <c r="E21">
        <f>Input!D39</f>
        <v>181</v>
      </c>
      <c r="F21">
        <f>Input!E39</f>
        <v>258</v>
      </c>
      <c r="G21">
        <f>Input!F39</f>
        <v>232</v>
      </c>
      <c r="H21">
        <f>SUM(E21:G21)</f>
        <v>671</v>
      </c>
    </row>
    <row r="22" spans="1:8" ht="12.75">
      <c r="A22" s="2">
        <f>RANK(H22,$H$2:$H$251)</f>
        <v>20</v>
      </c>
      <c r="B22" s="2" t="str">
        <f>Input!A135</f>
        <v>L</v>
      </c>
      <c r="C22" t="str">
        <f>Input!B68</f>
        <v>Alex Rosenthal</v>
      </c>
      <c r="D22" t="str">
        <f>Input!C68</f>
        <v>St. Clair Shores South Lake</v>
      </c>
      <c r="E22">
        <f>Input!D68</f>
        <v>256</v>
      </c>
      <c r="F22">
        <f>Input!E68</f>
        <v>234</v>
      </c>
      <c r="G22">
        <f>Input!F68</f>
        <v>181</v>
      </c>
      <c r="H22">
        <f>SUM(E22:G22)</f>
        <v>671</v>
      </c>
    </row>
    <row r="23" spans="1:8" ht="12.75">
      <c r="A23" s="2">
        <f>RANK(H23,$H$2:$H$251)</f>
        <v>22</v>
      </c>
      <c r="B23" s="2" t="str">
        <f>Input!A77</f>
        <v>N</v>
      </c>
      <c r="C23" t="str">
        <f>Input!B124</f>
        <v>Stefan Panetta</v>
      </c>
      <c r="D23" t="str">
        <f>Input!C124</f>
        <v>Clinton Township Chippewa Valley</v>
      </c>
      <c r="E23">
        <f>Input!D124</f>
        <v>235</v>
      </c>
      <c r="F23">
        <f>Input!E124</f>
        <v>223</v>
      </c>
      <c r="G23">
        <f>Input!F124</f>
        <v>210</v>
      </c>
      <c r="H23">
        <f>SUM(E23:G23)</f>
        <v>668</v>
      </c>
    </row>
    <row r="24" spans="1:8" ht="12.75">
      <c r="A24" s="2">
        <f>RANK(H24,$H$2:$H$251)</f>
        <v>23</v>
      </c>
      <c r="B24" s="2">
        <f>Input!A35</f>
        <v>0</v>
      </c>
      <c r="C24" t="str">
        <f>Input!B149</f>
        <v>Jeremy LePage</v>
      </c>
      <c r="D24" t="str">
        <f>Input!C149</f>
        <v>Warren Fitzgerald</v>
      </c>
      <c r="E24">
        <f>Input!D149</f>
        <v>241</v>
      </c>
      <c r="F24">
        <f>Input!E149</f>
        <v>258</v>
      </c>
      <c r="G24">
        <f>Input!F149</f>
        <v>165</v>
      </c>
      <c r="H24">
        <f>SUM(E24:G24)</f>
        <v>664</v>
      </c>
    </row>
    <row r="25" spans="1:8" ht="12.75">
      <c r="A25" s="2">
        <f>RANK(H25,$H$2:$H$251)</f>
        <v>24</v>
      </c>
      <c r="B25" s="2">
        <f>Input!A45</f>
        <v>0</v>
      </c>
      <c r="C25" t="str">
        <f>Input!B50</f>
        <v>Justin Decker</v>
      </c>
      <c r="D25" t="str">
        <f>Input!C50</f>
        <v>Warren Mott</v>
      </c>
      <c r="E25">
        <f>Input!D50</f>
        <v>226</v>
      </c>
      <c r="F25">
        <f>Input!E50</f>
        <v>235</v>
      </c>
      <c r="G25">
        <f>Input!F50</f>
        <v>202</v>
      </c>
      <c r="H25">
        <f>SUM(E25:G25)</f>
        <v>663</v>
      </c>
    </row>
    <row r="26" spans="1:8" ht="12.75">
      <c r="A26" s="2">
        <f>RANK(H26,$H$2:$H$251)</f>
        <v>25</v>
      </c>
      <c r="B26" s="2" t="str">
        <f>Input!A66</f>
        <v>E</v>
      </c>
      <c r="C26" t="str">
        <f>Input!B135</f>
        <v>Jordan Bingham</v>
      </c>
      <c r="D26" t="str">
        <f>Input!C135</f>
        <v>Macomb L'Anse Creuse North</v>
      </c>
      <c r="E26">
        <f>Input!D135</f>
        <v>193</v>
      </c>
      <c r="F26">
        <f>Input!E135</f>
        <v>255</v>
      </c>
      <c r="G26">
        <f>Input!F135</f>
        <v>210</v>
      </c>
      <c r="H26">
        <f>SUM(E26:G26)</f>
        <v>658</v>
      </c>
    </row>
    <row r="27" spans="1:8" ht="12.75">
      <c r="A27" s="2">
        <f>RANK(H27,$H$2:$H$251)</f>
        <v>26</v>
      </c>
      <c r="B27" s="2">
        <f>Input!A14</f>
        <v>0</v>
      </c>
      <c r="C27" t="str">
        <f>Input!B174</f>
        <v>Nicholas Macpherson</v>
      </c>
      <c r="D27" t="str">
        <f>Input!C174</f>
        <v>Utica Henry Ford II</v>
      </c>
      <c r="E27">
        <f>Input!D174</f>
        <v>220</v>
      </c>
      <c r="F27">
        <f>Input!E174</f>
        <v>235</v>
      </c>
      <c r="G27">
        <f>Input!F174</f>
        <v>202</v>
      </c>
      <c r="H27">
        <f>SUM(E27:G27)</f>
        <v>657</v>
      </c>
    </row>
    <row r="28" spans="1:8" ht="12.75">
      <c r="A28" s="2">
        <f>RANK(H28,$H$2:$H$251)</f>
        <v>27</v>
      </c>
      <c r="B28" s="2" t="e">
        <f>Input!#REF!</f>
        <v>#REF!</v>
      </c>
      <c r="C28" t="str">
        <f>Input!B28</f>
        <v>Will Dyrval</v>
      </c>
      <c r="D28" t="str">
        <f>Input!C28</f>
        <v>East Point East Detroit</v>
      </c>
      <c r="E28">
        <f>Input!D28</f>
        <v>236</v>
      </c>
      <c r="F28">
        <f>Input!E28</f>
        <v>220</v>
      </c>
      <c r="G28">
        <f>Input!F28</f>
        <v>200</v>
      </c>
      <c r="H28">
        <f>SUM(E28:G28)</f>
        <v>656</v>
      </c>
    </row>
    <row r="29" spans="1:8" ht="12.75">
      <c r="A29" s="2">
        <f>RANK(H29,$H$2:$H$251)</f>
        <v>28</v>
      </c>
      <c r="B29" s="2" t="str">
        <f>Input!A281</f>
        <v>N</v>
      </c>
      <c r="C29" t="str">
        <f>Input!B77</f>
        <v>Sea Uhl </v>
      </c>
      <c r="D29" t="str">
        <f>Input!C77</f>
        <v>Roseville</v>
      </c>
      <c r="E29">
        <f>Input!D77</f>
        <v>214</v>
      </c>
      <c r="F29">
        <f>Input!E77</f>
        <v>237</v>
      </c>
      <c r="G29">
        <f>Input!F77</f>
        <v>202</v>
      </c>
      <c r="H29">
        <f>SUM(E29:G29)</f>
        <v>653</v>
      </c>
    </row>
    <row r="30" spans="1:8" ht="12.75">
      <c r="A30" s="2">
        <f>RANK(H30,$H$2:$H$251)</f>
        <v>29</v>
      </c>
      <c r="B30" s="2">
        <f>Input!A199</f>
        <v>0</v>
      </c>
      <c r="C30" t="str">
        <f>Input!B138</f>
        <v>Kyle Hayes</v>
      </c>
      <c r="D30" t="str">
        <f>Input!C138</f>
        <v>Macomb L'Anse Creuse North</v>
      </c>
      <c r="E30">
        <f>Input!D138</f>
        <v>244</v>
      </c>
      <c r="F30">
        <f>Input!E138</f>
        <v>200</v>
      </c>
      <c r="G30">
        <f>Input!F138</f>
        <v>204</v>
      </c>
      <c r="H30">
        <f>SUM(E30:G30)</f>
        <v>648</v>
      </c>
    </row>
    <row r="31" spans="1:8" ht="12.75">
      <c r="A31" s="2">
        <f>RANK(H31,$H$2:$H$251)</f>
        <v>30</v>
      </c>
      <c r="B31" s="2">
        <f>Input!A92</f>
        <v>10</v>
      </c>
      <c r="C31" t="str">
        <f>Input!B51</f>
        <v>Mike Churchill</v>
      </c>
      <c r="D31" t="str">
        <f>Input!C51</f>
        <v>Warren Mott</v>
      </c>
      <c r="E31">
        <f>Input!D51</f>
        <v>221</v>
      </c>
      <c r="F31">
        <f>Input!E51</f>
        <v>231</v>
      </c>
      <c r="G31">
        <f>Input!F51</f>
        <v>195</v>
      </c>
      <c r="H31">
        <f>SUM(E31:G31)</f>
        <v>647</v>
      </c>
    </row>
    <row r="32" spans="1:8" ht="12.75">
      <c r="A32" s="2">
        <f>RANK(H32,$H$2:$H$251)</f>
        <v>30</v>
      </c>
      <c r="B32" s="2" t="str">
        <f>Input!A6</f>
        <v>E</v>
      </c>
      <c r="C32" t="str">
        <f>Input!B146</f>
        <v>Macarlis Pender</v>
      </c>
      <c r="D32" t="str">
        <f>Input!C146</f>
        <v>Warren Fitzgerald</v>
      </c>
      <c r="E32">
        <f>Input!D146</f>
        <v>189</v>
      </c>
      <c r="F32">
        <f>Input!E146</f>
        <v>280</v>
      </c>
      <c r="G32">
        <f>Input!F146</f>
        <v>178</v>
      </c>
      <c r="H32">
        <f>SUM(E32:G32)</f>
        <v>647</v>
      </c>
    </row>
    <row r="33" spans="1:8" ht="12.75">
      <c r="A33" s="2">
        <f>RANK(H33,$H$2:$H$251)</f>
        <v>32</v>
      </c>
      <c r="B33" s="2" t="str">
        <f>Input!A172</f>
        <v>A</v>
      </c>
      <c r="C33" t="str">
        <f>Input!B158</f>
        <v>Chris Parker</v>
      </c>
      <c r="D33" t="str">
        <f>Input!C158</f>
        <v>New Haven</v>
      </c>
      <c r="E33">
        <f>Input!D158</f>
        <v>214</v>
      </c>
      <c r="F33">
        <f>Input!E158</f>
        <v>232</v>
      </c>
      <c r="G33">
        <f>Input!F158</f>
        <v>199</v>
      </c>
      <c r="H33">
        <f>SUM(E33:G33)</f>
        <v>645</v>
      </c>
    </row>
    <row r="34" spans="1:8" ht="12.75">
      <c r="A34" s="2">
        <f>RANK(H34,$H$2:$H$251)</f>
        <v>33</v>
      </c>
      <c r="B34" s="2" t="str">
        <f>Input!A159</f>
        <v>L</v>
      </c>
      <c r="C34" t="str">
        <f>Input!B176</f>
        <v>James Gray</v>
      </c>
      <c r="D34" t="str">
        <f>Input!C176</f>
        <v>Utica Henry Ford II</v>
      </c>
      <c r="E34">
        <f>Input!D176</f>
        <v>212</v>
      </c>
      <c r="F34">
        <f>Input!E176</f>
        <v>202</v>
      </c>
      <c r="G34">
        <f>Input!F176</f>
        <v>228</v>
      </c>
      <c r="H34">
        <f>SUM(E34:G34)</f>
        <v>642</v>
      </c>
    </row>
    <row r="35" spans="1:8" ht="12.75">
      <c r="A35" s="2">
        <f>RANK(H35,$H$2:$H$251)</f>
        <v>33</v>
      </c>
      <c r="B35" s="2" t="str">
        <f>Input!A101</f>
        <v>N</v>
      </c>
      <c r="C35" t="str">
        <f>Input!B139</f>
        <v>Cody Mckay</v>
      </c>
      <c r="D35" t="str">
        <f>Input!C139</f>
        <v>Macomb L'Anse Creuse North</v>
      </c>
      <c r="E35">
        <f>Input!D139</f>
        <v>232</v>
      </c>
      <c r="F35">
        <f>Input!E139</f>
        <v>195</v>
      </c>
      <c r="G35">
        <f>Input!F139</f>
        <v>215</v>
      </c>
      <c r="H35">
        <f>SUM(E35:G35)</f>
        <v>642</v>
      </c>
    </row>
    <row r="36" spans="1:8" ht="12.75">
      <c r="A36" s="2">
        <f>RANK(H36,$H$2:$H$251)</f>
        <v>35</v>
      </c>
      <c r="B36" s="2" t="str">
        <f>Input!A3</f>
        <v>L</v>
      </c>
      <c r="C36" t="str">
        <f>Input!B258</f>
        <v>Mitchell Blanchard</v>
      </c>
      <c r="D36" t="str">
        <f>Input!C258</f>
        <v>Lincoln</v>
      </c>
      <c r="E36">
        <f>Input!D258</f>
        <v>172</v>
      </c>
      <c r="F36">
        <f>Input!E258</f>
        <v>278</v>
      </c>
      <c r="G36">
        <f>Input!F258</f>
        <v>189</v>
      </c>
      <c r="H36">
        <f>SUM(E36:G36)</f>
        <v>639</v>
      </c>
    </row>
    <row r="37" spans="1:8" ht="12.75">
      <c r="A37" s="2">
        <f>RANK(H37,$H$2:$H$251)</f>
        <v>36</v>
      </c>
      <c r="B37" s="2">
        <f>Input!A178</f>
        <v>0</v>
      </c>
      <c r="C37" t="str">
        <f>Input!B127</f>
        <v>John Short</v>
      </c>
      <c r="D37" t="str">
        <f>Input!C127</f>
        <v>Clinton Township Chippewa Valley</v>
      </c>
      <c r="E37">
        <f>Input!D127</f>
        <v>192</v>
      </c>
      <c r="F37">
        <f>Input!E127</f>
        <v>243</v>
      </c>
      <c r="G37">
        <f>Input!F127</f>
        <v>203</v>
      </c>
      <c r="H37">
        <f>SUM(E37:G37)</f>
        <v>638</v>
      </c>
    </row>
    <row r="38" spans="1:8" ht="12.75">
      <c r="A38" s="2">
        <f>RANK(H38,$H$2:$H$251)</f>
        <v>37</v>
      </c>
      <c r="B38" s="2" t="str">
        <f>Input!A76</f>
        <v>A</v>
      </c>
      <c r="C38" t="str">
        <f>Input!B74</f>
        <v>Jeremy Miller</v>
      </c>
      <c r="D38" t="str">
        <f>Input!C74</f>
        <v>Roseville</v>
      </c>
      <c r="E38">
        <f>Input!D74</f>
        <v>206</v>
      </c>
      <c r="F38">
        <f>Input!E74</f>
        <v>225</v>
      </c>
      <c r="G38">
        <f>Input!F74</f>
        <v>202</v>
      </c>
      <c r="H38">
        <f>SUM(E38:G38)</f>
        <v>633</v>
      </c>
    </row>
    <row r="39" spans="1:8" ht="12.75">
      <c r="A39" s="2">
        <f>RANK(H39,$H$2:$H$251)</f>
        <v>38</v>
      </c>
      <c r="B39" s="2">
        <f>Input!A254</f>
        <v>0</v>
      </c>
      <c r="C39" t="str">
        <f>Input!B245</f>
        <v>Joey McNeil</v>
      </c>
      <c r="D39" t="str">
        <f>Input!C245</f>
        <v>Utica</v>
      </c>
      <c r="E39">
        <f>Input!D245</f>
        <v>199</v>
      </c>
      <c r="F39">
        <f>Input!E245</f>
        <v>223</v>
      </c>
      <c r="G39">
        <f>Input!F245</f>
        <v>208</v>
      </c>
      <c r="H39">
        <f>SUM(E39:G39)</f>
        <v>630</v>
      </c>
    </row>
    <row r="40" spans="1:8" ht="12.75">
      <c r="A40" s="2">
        <f>RANK(H40,$H$2:$H$251)</f>
        <v>39</v>
      </c>
      <c r="B40" s="2">
        <f>Input!A247</f>
        <v>0</v>
      </c>
      <c r="C40" t="str">
        <f>Input!B62</f>
        <v>Kory Kenjorski</v>
      </c>
      <c r="D40" t="str">
        <f>Input!C62</f>
        <v>St. Clair Shores South Lake</v>
      </c>
      <c r="E40">
        <f>Input!D62</f>
        <v>236</v>
      </c>
      <c r="F40">
        <f>Input!E62</f>
        <v>182</v>
      </c>
      <c r="G40">
        <f>Input!F62</f>
        <v>211</v>
      </c>
      <c r="H40">
        <f>SUM(E40:G40)</f>
        <v>629</v>
      </c>
    </row>
    <row r="41" spans="1:8" ht="12.75">
      <c r="A41" s="2">
        <f>RANK(H41,$H$2:$H$251)</f>
        <v>40</v>
      </c>
      <c r="B41" s="2">
        <f>Input!A7</f>
        <v>0</v>
      </c>
      <c r="C41" t="str">
        <f>Input!B27</f>
        <v>Andrew Whitlow</v>
      </c>
      <c r="D41" t="str">
        <f>Input!C27</f>
        <v>East Point East Detroit</v>
      </c>
      <c r="E41">
        <f>Input!D27</f>
        <v>236</v>
      </c>
      <c r="F41">
        <f>Input!E27</f>
        <v>210</v>
      </c>
      <c r="G41">
        <f>Input!F27</f>
        <v>181</v>
      </c>
      <c r="H41">
        <f>SUM(E41:G41)</f>
        <v>627</v>
      </c>
    </row>
    <row r="42" spans="1:8" ht="12.75">
      <c r="A42" s="2">
        <f>RANK(H42,$H$2:$H$251)</f>
        <v>41</v>
      </c>
      <c r="B42" s="2">
        <f>Input!A22</f>
        <v>0</v>
      </c>
      <c r="C42" t="str">
        <f>Input!B16</f>
        <v>Nick Nevorski</v>
      </c>
      <c r="D42" t="str">
        <f>Input!C16</f>
        <v>Utica Eisenhower</v>
      </c>
      <c r="E42">
        <f>Input!D16</f>
        <v>218</v>
      </c>
      <c r="F42">
        <f>Input!E16</f>
        <v>214</v>
      </c>
      <c r="G42">
        <f>Input!F16</f>
        <v>192</v>
      </c>
      <c r="H42">
        <f>SUM(E42:G42)</f>
        <v>624</v>
      </c>
    </row>
    <row r="43" spans="1:8" ht="12.75">
      <c r="A43" s="2">
        <f>RANK(H43,$H$2:$H$251)</f>
        <v>41</v>
      </c>
      <c r="B43" s="2" t="str">
        <f>Input!A99</f>
        <v>L</v>
      </c>
      <c r="C43" t="str">
        <f>Input!B99</f>
        <v>Matt Prybys</v>
      </c>
      <c r="D43" t="str">
        <f>Input!C99</f>
        <v>Sterling Heights Stevenson</v>
      </c>
      <c r="E43">
        <f>Input!D99</f>
        <v>224</v>
      </c>
      <c r="F43">
        <f>Input!E99</f>
        <v>214</v>
      </c>
      <c r="G43">
        <f>Input!F99</f>
        <v>186</v>
      </c>
      <c r="H43">
        <f>SUM(E43:G43)</f>
        <v>624</v>
      </c>
    </row>
    <row r="44" spans="1:8" ht="12.75">
      <c r="A44" s="2">
        <f>RANK(H44,$H$2:$H$251)</f>
        <v>41</v>
      </c>
      <c r="B44" s="2" t="str">
        <f>Input!A113</f>
        <v>N</v>
      </c>
      <c r="C44" t="str">
        <f>Input!B114</f>
        <v>Zach Soldan</v>
      </c>
      <c r="D44" t="str">
        <f>Input!C114</f>
        <v>New Baltimore Anchor Bay</v>
      </c>
      <c r="E44">
        <f>Input!D114</f>
        <v>233</v>
      </c>
      <c r="F44">
        <f>Input!E114</f>
        <v>232</v>
      </c>
      <c r="G44">
        <f>Input!F114</f>
        <v>159</v>
      </c>
      <c r="H44">
        <f>SUM(E44:G44)</f>
        <v>624</v>
      </c>
    </row>
    <row r="45" spans="1:8" ht="12.75">
      <c r="A45" s="2">
        <f>RANK(H45,$H$2:$H$251)</f>
        <v>44</v>
      </c>
      <c r="B45" s="2">
        <f>Input!A151</f>
        <v>0</v>
      </c>
      <c r="C45" t="str">
        <f>Input!B17</f>
        <v>Kevin Craft</v>
      </c>
      <c r="D45" t="str">
        <f>Input!C17</f>
        <v>Utica Eisenhower</v>
      </c>
      <c r="E45">
        <f>Input!D17</f>
        <v>190</v>
      </c>
      <c r="F45">
        <f>Input!E17</f>
        <v>209</v>
      </c>
      <c r="G45">
        <f>Input!F17</f>
        <v>224</v>
      </c>
      <c r="H45">
        <f>SUM(E45:G45)</f>
        <v>623</v>
      </c>
    </row>
    <row r="46" spans="1:8" ht="12.75">
      <c r="A46" s="2">
        <f>RANK(H46,$H$2:$H$251)</f>
        <v>45</v>
      </c>
      <c r="B46" s="2">
        <f>Input!A34</f>
        <v>0</v>
      </c>
      <c r="C46" t="str">
        <f>Input!B183</f>
        <v>Ryan Garavaglia</v>
      </c>
      <c r="D46" t="str">
        <f>Input!C183</f>
        <v>Armada</v>
      </c>
      <c r="E46">
        <f>Input!D183</f>
        <v>171</v>
      </c>
      <c r="F46">
        <f>Input!E183</f>
        <v>224</v>
      </c>
      <c r="G46">
        <f>Input!F183</f>
        <v>227</v>
      </c>
      <c r="H46">
        <f>SUM(E46:G46)</f>
        <v>622</v>
      </c>
    </row>
    <row r="47" spans="1:8" ht="12.75">
      <c r="A47" s="2">
        <f>RANK(H47,$H$2:$H$251)</f>
        <v>45</v>
      </c>
      <c r="B47" s="2" t="e">
        <f>Input!#REF!</f>
        <v>#REF!</v>
      </c>
      <c r="C47" t="str">
        <f>Input!B206</f>
        <v>Jacob Paruk</v>
      </c>
      <c r="D47" t="str">
        <f>Input!C206</f>
        <v>Sterling Heights</v>
      </c>
      <c r="E47">
        <f>Input!D206</f>
        <v>235</v>
      </c>
      <c r="F47">
        <f>Input!E206</f>
        <v>211</v>
      </c>
      <c r="G47">
        <f>Input!F206</f>
        <v>176</v>
      </c>
      <c r="H47">
        <f>SUM(E47:G47)</f>
        <v>622</v>
      </c>
    </row>
    <row r="48" spans="1:8" ht="12.75">
      <c r="A48" s="2">
        <f>RANK(H48,$H$2:$H$251)</f>
        <v>47</v>
      </c>
      <c r="B48" s="2" t="str">
        <f>Input!A268</f>
        <v>A</v>
      </c>
      <c r="C48" t="str">
        <f>Input!B280</f>
        <v>Robert Geary</v>
      </c>
      <c r="D48" t="str">
        <f>Input!C280</f>
        <v>Warren Cousino</v>
      </c>
      <c r="E48">
        <f>Input!D280</f>
        <v>202</v>
      </c>
      <c r="F48">
        <f>Input!E280</f>
        <v>231</v>
      </c>
      <c r="G48">
        <f>Input!F280</f>
        <v>188</v>
      </c>
      <c r="H48">
        <f>SUM(E48:G48)</f>
        <v>621</v>
      </c>
    </row>
    <row r="49" spans="1:8" ht="12.75">
      <c r="A49" s="2">
        <f>RANK(H49,$H$2:$H$251)</f>
        <v>48</v>
      </c>
      <c r="B49" s="2">
        <f>Input!A189</f>
        <v>0</v>
      </c>
      <c r="C49" t="str">
        <f>Input!B260</f>
        <v>Sebastian Wallace</v>
      </c>
      <c r="D49" t="str">
        <f>Input!C260</f>
        <v>Lincoln</v>
      </c>
      <c r="E49">
        <f>Input!D260</f>
        <v>185</v>
      </c>
      <c r="F49">
        <f>Input!E260</f>
        <v>213</v>
      </c>
      <c r="G49">
        <f>Input!F260</f>
        <v>220</v>
      </c>
      <c r="H49">
        <f>SUM(E49:G49)</f>
        <v>618</v>
      </c>
    </row>
    <row r="50" spans="1:8" ht="12.75">
      <c r="A50" s="2">
        <f>RANK(H50,$H$2:$H$251)</f>
        <v>49</v>
      </c>
      <c r="B50" s="2">
        <f>Input!A74</f>
        <v>0</v>
      </c>
      <c r="C50" t="str">
        <f>Input!B125</f>
        <v>Jeff Pietryka</v>
      </c>
      <c r="D50" t="str">
        <f>Input!C125</f>
        <v>Clinton Township Chippewa Valley</v>
      </c>
      <c r="E50">
        <f>Input!D125</f>
        <v>212</v>
      </c>
      <c r="F50">
        <f>Input!E125</f>
        <v>203</v>
      </c>
      <c r="G50">
        <f>Input!F125</f>
        <v>202</v>
      </c>
      <c r="H50">
        <f>SUM(E50:G50)</f>
        <v>617</v>
      </c>
    </row>
    <row r="51" spans="1:8" ht="12.75">
      <c r="A51" s="2">
        <f>RANK(H51,$H$2:$H$251)</f>
        <v>49</v>
      </c>
      <c r="B51" s="2">
        <f>Input!A182</f>
        <v>0</v>
      </c>
      <c r="C51" t="str">
        <f>Input!B199</f>
        <v>Cody Lowry</v>
      </c>
      <c r="D51" t="str">
        <f>Input!C199</f>
        <v>St. Clair Shores Lakeshore</v>
      </c>
      <c r="E51">
        <f>Input!D199</f>
        <v>189</v>
      </c>
      <c r="F51">
        <f>Input!E199</f>
        <v>233</v>
      </c>
      <c r="G51">
        <f>Input!F199</f>
        <v>195</v>
      </c>
      <c r="H51">
        <f>SUM(E51:G51)</f>
        <v>617</v>
      </c>
    </row>
    <row r="52" spans="1:8" ht="12.75">
      <c r="A52" s="2">
        <f>RANK(H52,$H$2:$H$251)</f>
        <v>51</v>
      </c>
      <c r="B52" s="2" t="str">
        <f>Input!A207</f>
        <v>L</v>
      </c>
      <c r="C52" t="str">
        <f>Input!B218</f>
        <v>Nick Kurtz</v>
      </c>
      <c r="D52" t="str">
        <f>Input!C218</f>
        <v>Warren Woods Tower</v>
      </c>
      <c r="E52">
        <f>Input!D218</f>
        <v>218</v>
      </c>
      <c r="F52">
        <f>Input!E218</f>
        <v>222</v>
      </c>
      <c r="G52">
        <f>Input!F218</f>
        <v>171</v>
      </c>
      <c r="H52">
        <f>SUM(E52:G52)</f>
        <v>611</v>
      </c>
    </row>
    <row r="53" spans="1:8" ht="12.75">
      <c r="A53" s="2">
        <f>RANK(H53,$H$2:$H$251)</f>
        <v>52</v>
      </c>
      <c r="B53" s="2">
        <f>Input!A57</f>
        <v>0</v>
      </c>
      <c r="C53" t="str">
        <f>Input!B234</f>
        <v>Tyler Culver</v>
      </c>
      <c r="D53" t="str">
        <f>Input!C234</f>
        <v>Romeo</v>
      </c>
      <c r="E53">
        <f>Input!D234</f>
        <v>194</v>
      </c>
      <c r="F53">
        <f>Input!E234</f>
        <v>178</v>
      </c>
      <c r="G53">
        <f>Input!F234</f>
        <v>237</v>
      </c>
      <c r="H53">
        <f>SUM(E53:G53)</f>
        <v>609</v>
      </c>
    </row>
    <row r="54" spans="1:8" ht="12.75">
      <c r="A54" s="2">
        <f>RANK(H54,$H$2:$H$251)</f>
        <v>53</v>
      </c>
      <c r="B54" s="2">
        <f>Input!A86</f>
        <v>0</v>
      </c>
      <c r="C54" t="str">
        <f>Input!B126</f>
        <v>Aaron Sanders</v>
      </c>
      <c r="D54" t="str">
        <f>Input!C126</f>
        <v>Clinton Township Chippewa Valley</v>
      </c>
      <c r="E54">
        <f>Input!D126</f>
        <v>221</v>
      </c>
      <c r="F54">
        <f>Input!E126</f>
        <v>218</v>
      </c>
      <c r="G54">
        <f>Input!F126</f>
        <v>169</v>
      </c>
      <c r="H54">
        <f>SUM(E54:G54)</f>
        <v>608</v>
      </c>
    </row>
    <row r="55" spans="1:8" ht="12.75">
      <c r="A55" s="2">
        <f>RANK(H55,$H$2:$H$251)</f>
        <v>54</v>
      </c>
      <c r="B55" s="2" t="str">
        <f>Input!A162</f>
        <v>E</v>
      </c>
      <c r="C55" t="str">
        <f>Input!B110</f>
        <v>Brandon Alexander</v>
      </c>
      <c r="D55" t="str">
        <f>Input!C110</f>
        <v>New Baltimore Anchor Bay</v>
      </c>
      <c r="E55">
        <f>Input!D110</f>
        <v>208</v>
      </c>
      <c r="F55">
        <f>Input!E110</f>
        <v>204</v>
      </c>
      <c r="G55">
        <f>Input!F110</f>
        <v>194</v>
      </c>
      <c r="H55">
        <f>SUM(E55:G55)</f>
        <v>606</v>
      </c>
    </row>
    <row r="56" spans="1:8" ht="12.75">
      <c r="A56" s="2">
        <f>RANK(H56,$H$2:$H$251)</f>
        <v>55</v>
      </c>
      <c r="B56" s="2">
        <f>Input!A271</f>
        <v>0</v>
      </c>
      <c r="C56" t="str">
        <f>Input!B40</f>
        <v>Matt Gartner</v>
      </c>
      <c r="D56" t="str">
        <f>Input!C40</f>
        <v>Richmond</v>
      </c>
      <c r="E56">
        <f>Input!D40</f>
        <v>190</v>
      </c>
      <c r="F56">
        <f>Input!E40</f>
        <v>199</v>
      </c>
      <c r="G56">
        <f>Input!F40</f>
        <v>212</v>
      </c>
      <c r="H56">
        <f>SUM(E56:G56)</f>
        <v>601</v>
      </c>
    </row>
    <row r="57" spans="1:8" ht="12.75">
      <c r="A57" s="2">
        <f>RANK(H57,$H$2:$H$251)</f>
        <v>56</v>
      </c>
      <c r="B57" s="2">
        <f>Input!A69</f>
        <v>0</v>
      </c>
      <c r="C57" t="str">
        <f>Input!B243</f>
        <v>Andrew Venturini</v>
      </c>
      <c r="D57" t="str">
        <f>Input!C243</f>
        <v>Utica</v>
      </c>
      <c r="E57">
        <f>Input!D243</f>
        <v>181</v>
      </c>
      <c r="F57">
        <f>Input!E243</f>
        <v>233</v>
      </c>
      <c r="G57">
        <f>Input!F243</f>
        <v>186</v>
      </c>
      <c r="H57">
        <f>SUM(E57:G57)</f>
        <v>600</v>
      </c>
    </row>
    <row r="58" spans="1:8" ht="12.75">
      <c r="A58" s="2">
        <f>RANK(H58,$H$2:$H$251)</f>
        <v>57</v>
      </c>
      <c r="B58" s="2">
        <f>Input!A105</f>
        <v>0</v>
      </c>
      <c r="C58" t="str">
        <f>Input!B268</f>
        <v>Matt Minaudo</v>
      </c>
      <c r="D58" t="str">
        <f>Input!C268</f>
        <v>Warren De La Salle</v>
      </c>
      <c r="E58">
        <f>Input!D268</f>
        <v>194</v>
      </c>
      <c r="F58">
        <f>Input!E268</f>
        <v>212</v>
      </c>
      <c r="G58">
        <f>Input!F268</f>
        <v>192</v>
      </c>
      <c r="H58">
        <f>SUM(E58:G58)</f>
        <v>598</v>
      </c>
    </row>
    <row r="59" spans="1:8" ht="12.75">
      <c r="A59" s="2">
        <f>RANK(H59,$H$2:$H$251)</f>
        <v>58</v>
      </c>
      <c r="B59" s="2">
        <f>Input!A110</f>
        <v>0</v>
      </c>
      <c r="C59" t="str">
        <f>Input!B230</f>
        <v>Alex Finn</v>
      </c>
      <c r="D59" t="str">
        <f>Input!C230</f>
        <v>Romeo</v>
      </c>
      <c r="E59">
        <f>Input!D230</f>
        <v>203</v>
      </c>
      <c r="F59">
        <f>Input!E230</f>
        <v>190</v>
      </c>
      <c r="G59">
        <f>Input!F230</f>
        <v>203</v>
      </c>
      <c r="H59">
        <f>SUM(E59:G59)</f>
        <v>596</v>
      </c>
    </row>
    <row r="60" spans="1:8" ht="12.75">
      <c r="A60" s="2">
        <f>RANK(H60,$H$2:$H$251)</f>
        <v>59</v>
      </c>
      <c r="B60" s="2" t="str">
        <f>Input!A40</f>
        <v>A</v>
      </c>
      <c r="C60" t="str">
        <f>Input!B254</f>
        <v>BJ Brinkey</v>
      </c>
      <c r="D60" t="str">
        <f>Input!C254</f>
        <v>Lincoln</v>
      </c>
      <c r="E60">
        <f>Input!D254</f>
        <v>241</v>
      </c>
      <c r="F60">
        <f>Input!E254</f>
        <v>180</v>
      </c>
      <c r="G60">
        <f>Input!F254</f>
        <v>173</v>
      </c>
      <c r="H60">
        <f>SUM(E60:G60)</f>
        <v>594</v>
      </c>
    </row>
    <row r="61" spans="1:8" ht="12.75">
      <c r="A61" s="2">
        <f>RANK(H61,$H$2:$H$251)</f>
        <v>60</v>
      </c>
      <c r="B61" s="2" t="str">
        <f>Input!A63</f>
        <v>L</v>
      </c>
      <c r="C61" t="str">
        <f>Input!B90</f>
        <v>Mike Jachcinski</v>
      </c>
      <c r="D61" t="str">
        <f>Input!C90</f>
        <v>Macomb Dakota</v>
      </c>
      <c r="E61">
        <f>Input!D90</f>
        <v>192</v>
      </c>
      <c r="F61">
        <f>Input!E90</f>
        <v>202</v>
      </c>
      <c r="G61">
        <f>Input!F90</f>
        <v>199</v>
      </c>
      <c r="H61">
        <f>SUM(E61:G61)</f>
        <v>593</v>
      </c>
    </row>
    <row r="62" spans="1:8" ht="12.75">
      <c r="A62" s="2">
        <f>RANK(H62,$H$2:$H$251)</f>
        <v>61</v>
      </c>
      <c r="B62" s="2" t="str">
        <f>Input!A42</f>
        <v>E</v>
      </c>
      <c r="C62" t="str">
        <f>Input!B162</f>
        <v>Beau Serra</v>
      </c>
      <c r="D62" t="str">
        <f>Input!C162</f>
        <v>New Haven</v>
      </c>
      <c r="E62">
        <f>Input!D162</f>
        <v>161</v>
      </c>
      <c r="F62">
        <f>Input!E162</f>
        <v>210</v>
      </c>
      <c r="G62">
        <f>Input!F162</f>
        <v>220</v>
      </c>
      <c r="H62">
        <f>SUM(E62:G62)</f>
        <v>591</v>
      </c>
    </row>
    <row r="63" spans="1:8" ht="12.75">
      <c r="A63" s="2">
        <f>RANK(H63,$H$2:$H$251)</f>
        <v>62</v>
      </c>
      <c r="B63" s="2">
        <f>Input!A215</f>
        <v>0</v>
      </c>
      <c r="C63" t="str">
        <f>Input!B56</f>
        <v>Andrew Moronczyk</v>
      </c>
      <c r="D63" t="str">
        <f>Input!C56</f>
        <v>Warren Mott</v>
      </c>
      <c r="E63">
        <f>Input!D56</f>
        <v>201</v>
      </c>
      <c r="F63">
        <f>Input!E56</f>
        <v>182</v>
      </c>
      <c r="G63">
        <f>Input!F56</f>
        <v>207</v>
      </c>
      <c r="H63">
        <f>SUM(E63:G63)</f>
        <v>590</v>
      </c>
    </row>
    <row r="64" spans="1:8" ht="12.75">
      <c r="A64" s="2">
        <f>RANK(H64,$H$2:$H$251)</f>
        <v>63</v>
      </c>
      <c r="B64" s="2" t="str">
        <f>Input!A150</f>
        <v>E</v>
      </c>
      <c r="C64" t="str">
        <f>Input!B15</f>
        <v>Kyle Driscoll</v>
      </c>
      <c r="D64" t="str">
        <f>Input!C15</f>
        <v>Utica Eisenhower</v>
      </c>
      <c r="E64">
        <f>Input!D15</f>
        <v>200</v>
      </c>
      <c r="F64">
        <f>Input!E15</f>
        <v>183</v>
      </c>
      <c r="G64">
        <f>Input!F15</f>
        <v>202</v>
      </c>
      <c r="H64">
        <f>SUM(E64:G64)</f>
        <v>585</v>
      </c>
    </row>
    <row r="65" spans="1:8" ht="12.75">
      <c r="A65" s="2">
        <f>RANK(H65,$H$2:$H$251)</f>
        <v>64</v>
      </c>
      <c r="B65" s="2">
        <f>Input!A176</f>
        <v>17</v>
      </c>
      <c r="C65" t="str">
        <f>Input!B30</f>
        <v>Darien Cook</v>
      </c>
      <c r="D65" t="str">
        <f>Input!C30</f>
        <v>East Point East Detroit</v>
      </c>
      <c r="E65">
        <f>Input!D30</f>
        <v>182</v>
      </c>
      <c r="F65">
        <f>Input!E30</f>
        <v>209</v>
      </c>
      <c r="G65">
        <f>Input!F30</f>
        <v>193</v>
      </c>
      <c r="H65">
        <f>SUM(E65:G65)</f>
        <v>584</v>
      </c>
    </row>
    <row r="66" spans="1:8" ht="12.75">
      <c r="A66" s="2">
        <f>RANK(H66,$H$2:$H$251)</f>
        <v>65</v>
      </c>
      <c r="B66" s="2">
        <f>Input!A47</f>
        <v>0</v>
      </c>
      <c r="C66" t="str">
        <f>Input!B112</f>
        <v>Garret Endres</v>
      </c>
      <c r="D66" t="str">
        <f>Input!C112</f>
        <v>New Baltimore Anchor Bay</v>
      </c>
      <c r="E66">
        <f>Input!D112</f>
        <v>157</v>
      </c>
      <c r="F66">
        <f>Input!E112</f>
        <v>200</v>
      </c>
      <c r="G66">
        <f>Input!F112</f>
        <v>225</v>
      </c>
      <c r="H66">
        <f>SUM(E66:G66)</f>
        <v>582</v>
      </c>
    </row>
    <row r="67" spans="1:8" ht="12.75">
      <c r="A67" s="2">
        <f>RANK(H67,$H$2:$H$251)</f>
        <v>66</v>
      </c>
      <c r="B67" s="2">
        <f>Input!A242</f>
        <v>0</v>
      </c>
      <c r="C67" t="str">
        <f>Input!B66</f>
        <v>Kevin McClain</v>
      </c>
      <c r="D67" t="str">
        <f>Input!C66</f>
        <v>St. Clair Shores South Lake</v>
      </c>
      <c r="E67">
        <f>Input!D66</f>
        <v>174</v>
      </c>
      <c r="F67">
        <f>Input!E66</f>
        <v>193</v>
      </c>
      <c r="G67">
        <f>Input!F66</f>
        <v>213</v>
      </c>
      <c r="H67">
        <f>SUM(E67:G67)</f>
        <v>580</v>
      </c>
    </row>
    <row r="68" spans="1:8" ht="12.75">
      <c r="A68" s="2">
        <f>RANK(H68,$H$2:$H$251)</f>
        <v>67</v>
      </c>
      <c r="B68" s="2" t="str">
        <f>Input!A221</f>
        <v>N</v>
      </c>
      <c r="C68" t="str">
        <f>Input!B150</f>
        <v>Alec Nunn</v>
      </c>
      <c r="D68" t="str">
        <f>Input!C150</f>
        <v>Warren Fitzgerald</v>
      </c>
      <c r="E68">
        <f>Input!D150</f>
        <v>227</v>
      </c>
      <c r="F68">
        <f>Input!E150</f>
        <v>155</v>
      </c>
      <c r="G68">
        <f>Input!F150</f>
        <v>190</v>
      </c>
      <c r="H68">
        <f>SUM(E68:G68)</f>
        <v>572</v>
      </c>
    </row>
    <row r="69" spans="1:8" ht="12.75">
      <c r="A69" s="2">
        <f>RANK(H69,$H$2:$H$251)</f>
        <v>68</v>
      </c>
      <c r="B69" s="2">
        <f>Input!A9</f>
        <v>0</v>
      </c>
      <c r="C69" t="str">
        <f>Input!B232</f>
        <v>Joe Seefried</v>
      </c>
      <c r="D69" t="str">
        <f>Input!C232</f>
        <v>Romeo</v>
      </c>
      <c r="E69">
        <f>Input!D232</f>
        <v>155</v>
      </c>
      <c r="F69">
        <f>Input!E232</f>
        <v>183</v>
      </c>
      <c r="G69">
        <f>Input!F232</f>
        <v>232</v>
      </c>
      <c r="H69">
        <f>SUM(E69:G69)</f>
        <v>570</v>
      </c>
    </row>
    <row r="70" spans="1:8" ht="12.75">
      <c r="A70" s="2">
        <f>RANK(H70,$H$2:$H$251)</f>
        <v>68</v>
      </c>
      <c r="B70" s="2">
        <f>Input!A21</f>
        <v>0</v>
      </c>
      <c r="C70" t="str">
        <f>Input!B29</f>
        <v>Cameron Kenaan</v>
      </c>
      <c r="D70" t="str">
        <f>Input!C29</f>
        <v>East Point East Detroit</v>
      </c>
      <c r="E70">
        <f>Input!D29</f>
        <v>181</v>
      </c>
      <c r="F70">
        <f>Input!E29</f>
        <v>213</v>
      </c>
      <c r="G70">
        <f>Input!F29</f>
        <v>176</v>
      </c>
      <c r="H70">
        <f>SUM(E70:G70)</f>
        <v>570</v>
      </c>
    </row>
    <row r="71" spans="1:8" ht="12.75">
      <c r="A71" s="2">
        <f>RANK(H71,$H$2:$H$251)</f>
        <v>70</v>
      </c>
      <c r="B71" s="2" t="str">
        <f>Input!A255</f>
        <v>L</v>
      </c>
      <c r="C71" t="str">
        <f>Input!B282</f>
        <v>Paul Loomis</v>
      </c>
      <c r="D71" t="str">
        <f>Input!C282</f>
        <v>Warren Cousino</v>
      </c>
      <c r="E71">
        <f>Input!D282</f>
        <v>220</v>
      </c>
      <c r="F71">
        <f>Input!E282</f>
        <v>172</v>
      </c>
      <c r="G71">
        <f>Input!F282</f>
        <v>176</v>
      </c>
      <c r="H71">
        <f>SUM(E71:G71)</f>
        <v>568</v>
      </c>
    </row>
    <row r="72" spans="1:8" ht="12.75">
      <c r="A72" s="2">
        <f>RANK(H72,$H$2:$H$251)</f>
        <v>71</v>
      </c>
      <c r="B72" s="2">
        <f>Input!A107</f>
        <v>0</v>
      </c>
      <c r="C72" t="str">
        <f>Input!B4</f>
        <v>Jacob Richard</v>
      </c>
      <c r="D72" t="str">
        <f>Input!C4</f>
        <v>St. Clair Shores Lakeview</v>
      </c>
      <c r="E72">
        <f>Input!D4</f>
        <v>201</v>
      </c>
      <c r="F72">
        <f>Input!E4</f>
        <v>171</v>
      </c>
      <c r="G72">
        <f>Input!F4</f>
        <v>195</v>
      </c>
      <c r="H72">
        <f>SUM(E72:G72)</f>
        <v>567</v>
      </c>
    </row>
    <row r="73" spans="1:8" ht="12.75">
      <c r="A73" s="2">
        <f>RANK(H73,$H$2:$H$251)</f>
        <v>72</v>
      </c>
      <c r="B73" s="2" t="str">
        <f>Input!A195</f>
        <v>L</v>
      </c>
      <c r="C73" t="str">
        <f>Input!B65</f>
        <v>Joe Gargagliano</v>
      </c>
      <c r="D73" t="str">
        <f>Input!C65</f>
        <v>St. Clair Shores South Lake</v>
      </c>
      <c r="E73">
        <f>Input!D65</f>
        <v>199</v>
      </c>
      <c r="F73">
        <f>Input!E65</f>
        <v>182</v>
      </c>
      <c r="G73">
        <f>Input!F65</f>
        <v>178</v>
      </c>
      <c r="H73">
        <f>SUM(E73:G73)</f>
        <v>559</v>
      </c>
    </row>
    <row r="74" spans="1:8" ht="12.75">
      <c r="A74" s="2">
        <f>RANK(H74,$H$2:$H$251)</f>
        <v>73</v>
      </c>
      <c r="B74" s="2" t="str">
        <f>Input!A219</f>
        <v>L</v>
      </c>
      <c r="C74" t="str">
        <f>Input!B210</f>
        <v>Kevin Stanick</v>
      </c>
      <c r="D74" t="str">
        <f>Input!C210</f>
        <v>Sterling Heights</v>
      </c>
      <c r="E74">
        <f>Input!D210</f>
        <v>184</v>
      </c>
      <c r="F74">
        <f>Input!E210</f>
        <v>141</v>
      </c>
      <c r="G74">
        <f>Input!F210</f>
        <v>230</v>
      </c>
      <c r="H74">
        <f>SUM(E74:G74)</f>
        <v>555</v>
      </c>
    </row>
    <row r="75" spans="1:8" ht="12.75">
      <c r="A75" s="2">
        <f>RANK(H75,$H$2:$H$251)</f>
        <v>73</v>
      </c>
      <c r="B75" s="2" t="str">
        <f>Input!A269</f>
        <v>N</v>
      </c>
      <c r="C75" t="str">
        <f>Input!B233</f>
        <v>Andrew Nelson</v>
      </c>
      <c r="D75" t="str">
        <f>Input!C233</f>
        <v>Romeo</v>
      </c>
      <c r="E75">
        <f>Input!D233</f>
        <v>195</v>
      </c>
      <c r="F75">
        <f>Input!E233</f>
        <v>186</v>
      </c>
      <c r="G75">
        <f>Input!F233</f>
        <v>174</v>
      </c>
      <c r="H75">
        <f>SUM(E75:G75)</f>
        <v>555</v>
      </c>
    </row>
    <row r="76" spans="1:8" ht="12.75">
      <c r="A76" s="2">
        <f>RANK(H76,$H$2:$H$251)</f>
        <v>75</v>
      </c>
      <c r="B76" s="2">
        <f>Input!A188</f>
        <v>18</v>
      </c>
      <c r="C76" t="str">
        <f>Input!B270</f>
        <v>Shane Luersman</v>
      </c>
      <c r="D76" t="str">
        <f>Input!C270</f>
        <v>Warren De La Salle</v>
      </c>
      <c r="E76">
        <f>Input!D270</f>
        <v>191</v>
      </c>
      <c r="F76">
        <f>Input!E270</f>
        <v>198</v>
      </c>
      <c r="G76">
        <f>Input!F270</f>
        <v>165</v>
      </c>
      <c r="H76">
        <f>SUM(E76:G76)</f>
        <v>554</v>
      </c>
    </row>
    <row r="77" spans="1:8" ht="12.75">
      <c r="A77" s="2">
        <f>RANK(H77,$H$2:$H$251)</f>
        <v>76</v>
      </c>
      <c r="B77" s="2">
        <f>Input!A262</f>
        <v>0</v>
      </c>
      <c r="C77" t="str">
        <f>Input!B281</f>
        <v>Mark Malsh</v>
      </c>
      <c r="D77" t="str">
        <f>Input!C281</f>
        <v>Warren Cousino</v>
      </c>
      <c r="E77">
        <f>Input!D281</f>
        <v>158</v>
      </c>
      <c r="F77">
        <f>Input!E281</f>
        <v>240</v>
      </c>
      <c r="G77">
        <f>Input!F281</f>
        <v>152</v>
      </c>
      <c r="H77">
        <f>SUM(E77:G77)</f>
        <v>550</v>
      </c>
    </row>
    <row r="78" spans="1:8" ht="12.75">
      <c r="A78" s="2">
        <f>RANK(H78,$H$2:$H$251)</f>
        <v>77</v>
      </c>
      <c r="B78" s="2">
        <f>Input!A266</f>
        <v>0</v>
      </c>
      <c r="C78" t="str">
        <f>Input!B159</f>
        <v>Brandon Theisen</v>
      </c>
      <c r="D78" t="str">
        <f>Input!C159</f>
        <v>New Haven</v>
      </c>
      <c r="E78">
        <f>Input!D159</f>
        <v>199</v>
      </c>
      <c r="F78">
        <f>Input!E159</f>
        <v>150</v>
      </c>
      <c r="G78">
        <f>Input!F159</f>
        <v>190</v>
      </c>
      <c r="H78">
        <f>SUM(E78:G78)</f>
        <v>539</v>
      </c>
    </row>
    <row r="79" spans="1:8" ht="12.75">
      <c r="A79" s="2">
        <f>RANK(H79,$H$2:$H$251)</f>
        <v>78</v>
      </c>
      <c r="B79" s="2">
        <f>Input!A26</f>
        <v>0</v>
      </c>
      <c r="C79" t="str">
        <f>Input!B26</f>
        <v>Chad Sikorski</v>
      </c>
      <c r="D79" t="str">
        <f>Input!C26</f>
        <v>East Point East Detroit</v>
      </c>
      <c r="E79">
        <f>Input!D26</f>
        <v>174</v>
      </c>
      <c r="F79">
        <f>Input!E26</f>
        <v>203</v>
      </c>
      <c r="G79">
        <f>Input!F26</f>
        <v>158</v>
      </c>
      <c r="H79">
        <f>SUM(E79:G79)</f>
        <v>535</v>
      </c>
    </row>
    <row r="80" spans="1:8" ht="12.75">
      <c r="A80" s="2">
        <f>RANK(H80,$H$2:$H$251)</f>
        <v>79</v>
      </c>
      <c r="B80" s="2">
        <f>Input!A50</f>
        <v>0</v>
      </c>
      <c r="C80" t="str">
        <f>Input!B151</f>
        <v>Jaylen King</v>
      </c>
      <c r="D80" t="str">
        <f>Input!C151</f>
        <v>Warren Fitzgerald</v>
      </c>
      <c r="E80">
        <f>Input!D151</f>
        <v>161</v>
      </c>
      <c r="F80">
        <f>Input!E151</f>
        <v>167</v>
      </c>
      <c r="G80">
        <f>Input!F151</f>
        <v>204</v>
      </c>
      <c r="H80">
        <f>SUM(E80:G80)</f>
        <v>532</v>
      </c>
    </row>
    <row r="81" spans="1:8" ht="12.75">
      <c r="A81" s="2">
        <f>RANK(H81,$H$2:$H$251)</f>
        <v>80</v>
      </c>
      <c r="B81" s="2">
        <f>Input!A70</f>
        <v>0</v>
      </c>
      <c r="C81" t="str">
        <f>Input!B266</f>
        <v>Frankie Claunch</v>
      </c>
      <c r="D81" t="str">
        <f>Input!C266</f>
        <v>Warren De La Salle</v>
      </c>
      <c r="E81">
        <f>Input!D266</f>
        <v>207</v>
      </c>
      <c r="F81">
        <f>Input!E266</f>
        <v>181</v>
      </c>
      <c r="G81">
        <f>Input!F266</f>
        <v>141</v>
      </c>
      <c r="H81">
        <f>SUM(E81:G81)</f>
        <v>529</v>
      </c>
    </row>
    <row r="82" spans="1:8" ht="12.75">
      <c r="A82" s="2">
        <f>RANK(H82,$H$2:$H$251)</f>
        <v>81</v>
      </c>
      <c r="B82" s="2" t="e">
        <f>Input!#REF!</f>
        <v>#REF!</v>
      </c>
      <c r="C82" t="str">
        <f>Input!B231</f>
        <v>Dylan Stokes</v>
      </c>
      <c r="D82" t="str">
        <f>Input!C231</f>
        <v>Romeo</v>
      </c>
      <c r="E82">
        <f>Input!D231</f>
        <v>241</v>
      </c>
      <c r="F82">
        <f>Input!E231</f>
        <v>114</v>
      </c>
      <c r="G82">
        <f>Input!F231</f>
        <v>170</v>
      </c>
      <c r="H82">
        <f>SUM(E82:G82)</f>
        <v>525</v>
      </c>
    </row>
    <row r="83" spans="1:8" ht="12.75">
      <c r="A83" s="2">
        <f>RANK(H83,$H$2:$H$251)</f>
        <v>82</v>
      </c>
      <c r="B83" s="2">
        <f>Input!A223</f>
        <v>0</v>
      </c>
      <c r="C83" t="str">
        <f>Input!B7</f>
        <v>Tyler Trevisan</v>
      </c>
      <c r="D83" t="str">
        <f>Input!C7</f>
        <v>St. Clair Shores Lakeview</v>
      </c>
      <c r="E83">
        <f>Input!D7</f>
        <v>181</v>
      </c>
      <c r="F83">
        <f>Input!E7</f>
        <v>191</v>
      </c>
      <c r="G83">
        <f>Input!F7</f>
        <v>149</v>
      </c>
      <c r="H83">
        <f>SUM(E83:G83)</f>
        <v>521</v>
      </c>
    </row>
    <row r="84" spans="1:8" ht="12.75">
      <c r="A84" s="2">
        <f>RANK(H84,$H$2:$H$251)</f>
        <v>83</v>
      </c>
      <c r="B84" s="2">
        <f>Input!A259</f>
        <v>0</v>
      </c>
      <c r="C84" t="str">
        <f>Input!B278</f>
        <v>Justin Coleman</v>
      </c>
      <c r="D84" t="str">
        <f>Input!C278</f>
        <v>Warren Cousino</v>
      </c>
      <c r="E84">
        <f>Input!D278</f>
        <v>180</v>
      </c>
      <c r="F84">
        <f>Input!E278</f>
        <v>180</v>
      </c>
      <c r="G84">
        <f>Input!F278</f>
        <v>157</v>
      </c>
      <c r="H84">
        <f>SUM(E84:G84)</f>
        <v>517</v>
      </c>
    </row>
    <row r="85" spans="1:8" ht="12.75">
      <c r="A85" s="2">
        <f>RANK(H85,$H$2:$H$251)</f>
        <v>84</v>
      </c>
      <c r="B85" s="2" t="str">
        <f>Input!A16</f>
        <v>A</v>
      </c>
      <c r="C85" t="str">
        <f>Input!B63</f>
        <v>Ryan Seagram</v>
      </c>
      <c r="D85" t="str">
        <f>Input!C63</f>
        <v>St. Clair Shores South Lake</v>
      </c>
      <c r="E85">
        <f>Input!D63</f>
        <v>175</v>
      </c>
      <c r="F85">
        <f>Input!E63</f>
        <v>164</v>
      </c>
      <c r="G85">
        <f>Input!F63</f>
        <v>167</v>
      </c>
      <c r="H85">
        <f>SUM(E85:G85)</f>
        <v>506</v>
      </c>
    </row>
    <row r="86" spans="1:8" ht="12.75">
      <c r="A86" s="2">
        <f>RANK(H86,$H$2:$H$251)</f>
        <v>85</v>
      </c>
      <c r="B86" s="2" t="str">
        <f>Input!A147</f>
        <v>L</v>
      </c>
      <c r="C86" t="str">
        <f>Input!B220</f>
        <v>Jay Holland</v>
      </c>
      <c r="D86" t="str">
        <f>Input!C220</f>
        <v>Warren Woods Tower</v>
      </c>
      <c r="E86">
        <f>Input!D220</f>
        <v>142</v>
      </c>
      <c r="F86">
        <f>Input!E220</f>
        <v>169</v>
      </c>
      <c r="G86">
        <f>Input!F220</f>
        <v>184</v>
      </c>
      <c r="H86">
        <f>SUM(E86:G86)</f>
        <v>495</v>
      </c>
    </row>
    <row r="87" spans="1:8" ht="12.75">
      <c r="A87" s="2">
        <f>RANK(H87,$H$2:$H$251)</f>
        <v>86</v>
      </c>
      <c r="B87" s="2" t="str">
        <f>Input!A258</f>
        <v>E</v>
      </c>
      <c r="C87" t="str">
        <f>Input!B161</f>
        <v>Josh Podolan</v>
      </c>
      <c r="D87" t="str">
        <f>Input!C161</f>
        <v>New Haven</v>
      </c>
      <c r="E87">
        <f>Input!D161</f>
        <v>156</v>
      </c>
      <c r="F87">
        <f>Input!E161</f>
        <v>146</v>
      </c>
      <c r="G87">
        <f>Input!F161</f>
        <v>176</v>
      </c>
      <c r="H87">
        <f>SUM(E87:G87)</f>
        <v>478</v>
      </c>
    </row>
    <row r="88" spans="1:8" ht="12.75">
      <c r="A88" s="2">
        <f>RANK(H88,$H$2:$H$251)</f>
        <v>87</v>
      </c>
      <c r="B88" s="2">
        <f>Input!A19</f>
        <v>0</v>
      </c>
      <c r="C88" t="str">
        <f>Input!B175</f>
        <v>Ryan Long</v>
      </c>
      <c r="D88" t="str">
        <f>Input!C175</f>
        <v>Utica Henry Ford II</v>
      </c>
      <c r="E88">
        <f>Input!D175</f>
        <v>0</v>
      </c>
      <c r="F88">
        <f>Input!E175</f>
        <v>246</v>
      </c>
      <c r="G88">
        <f>Input!F175</f>
        <v>212</v>
      </c>
      <c r="H88">
        <f>SUM(E88:G88)</f>
        <v>458</v>
      </c>
    </row>
    <row r="89" spans="1:8" ht="12.75">
      <c r="A89" s="2">
        <f>RANK(H89,$H$2:$H$251)</f>
        <v>88</v>
      </c>
      <c r="B89" s="2" t="str">
        <f>Input!A257</f>
        <v>N</v>
      </c>
      <c r="C89" t="str">
        <f>Input!B191</f>
        <v>Split Score</v>
      </c>
      <c r="D89" t="str">
        <f>Input!C191</f>
        <v>Armada</v>
      </c>
      <c r="E89">
        <f>Input!D191</f>
        <v>144</v>
      </c>
      <c r="F89">
        <f>Input!E191</f>
        <v>156</v>
      </c>
      <c r="G89">
        <f>Input!F191</f>
        <v>137</v>
      </c>
      <c r="H89">
        <f>SUM(E89:G89)</f>
        <v>437</v>
      </c>
    </row>
    <row r="90" spans="1:8" ht="12.75">
      <c r="A90" s="2">
        <f>RANK(H90,$H$2:$H$251)</f>
        <v>89</v>
      </c>
      <c r="B90" s="2">
        <f>Input!A62</f>
        <v>0</v>
      </c>
      <c r="C90" t="str">
        <f>Input!B173</f>
        <v>Justin Vansice</v>
      </c>
      <c r="D90" t="str">
        <f>Input!C173</f>
        <v>Utica Henry Ford II</v>
      </c>
      <c r="E90">
        <f>Input!D173</f>
        <v>0</v>
      </c>
      <c r="F90">
        <f>Input!E173</f>
        <v>234</v>
      </c>
      <c r="G90">
        <f>Input!F173</f>
        <v>201</v>
      </c>
      <c r="H90">
        <f>SUM(E90:G90)</f>
        <v>435</v>
      </c>
    </row>
    <row r="91" spans="1:8" ht="12.75">
      <c r="A91" s="2">
        <f>RANK(H91,$H$2:$H$251)</f>
        <v>90</v>
      </c>
      <c r="B91" s="2" t="str">
        <f>Input!A29</f>
        <v>N</v>
      </c>
      <c r="C91" t="str">
        <f>Input!B78</f>
        <v>Kyle Houvner</v>
      </c>
      <c r="D91" t="str">
        <f>Input!C78</f>
        <v>Roseville</v>
      </c>
      <c r="E91">
        <f>Input!D78</f>
        <v>246</v>
      </c>
      <c r="F91">
        <f>Input!E78</f>
        <v>181</v>
      </c>
      <c r="G91">
        <f>Input!F78</f>
        <v>0</v>
      </c>
      <c r="H91">
        <f>SUM(E91:G91)</f>
        <v>427</v>
      </c>
    </row>
    <row r="92" spans="1:8" ht="12.75">
      <c r="A92" s="2">
        <f>RANK(H92,$H$2:$H$251)</f>
        <v>91</v>
      </c>
      <c r="B92" s="2" t="str">
        <f>Input!A173</f>
        <v>N</v>
      </c>
      <c r="C92" t="str">
        <f>Input!B160</f>
        <v>Lukas Anderson</v>
      </c>
      <c r="D92" t="str">
        <f>Input!C160</f>
        <v>New Haven</v>
      </c>
      <c r="E92">
        <f>Input!D160</f>
        <v>137</v>
      </c>
      <c r="F92">
        <f>Input!E160</f>
        <v>144</v>
      </c>
      <c r="G92">
        <f>Input!F160</f>
        <v>140</v>
      </c>
      <c r="H92">
        <f>SUM(E92:G92)</f>
        <v>421</v>
      </c>
    </row>
    <row r="93" spans="1:8" ht="12.75">
      <c r="A93" s="2">
        <f>RANK(H93,$H$2:$H$251)</f>
        <v>92</v>
      </c>
      <c r="B93" s="2">
        <f>Input!A250</f>
        <v>0</v>
      </c>
      <c r="C93" t="str">
        <f>Input!B269</f>
        <v>Daniel Monschau</v>
      </c>
      <c r="D93" t="str">
        <f>Input!C269</f>
        <v>Warren De La Salle</v>
      </c>
      <c r="E93">
        <f>Input!D269</f>
        <v>0</v>
      </c>
      <c r="F93">
        <f>Input!E269</f>
        <v>213</v>
      </c>
      <c r="G93">
        <f>Input!F269</f>
        <v>205</v>
      </c>
      <c r="H93">
        <f>SUM(E93:G93)</f>
        <v>418</v>
      </c>
    </row>
    <row r="94" spans="1:8" ht="12.75">
      <c r="A94" s="2">
        <f>RANK(H94,$H$2:$H$251)</f>
        <v>93</v>
      </c>
      <c r="B94" s="2" t="str">
        <f>Input!A75</f>
        <v>L</v>
      </c>
      <c r="C94" t="str">
        <f>Input!B103</f>
        <v>Jacob Furtney</v>
      </c>
      <c r="D94" t="str">
        <f>Input!C103</f>
        <v>Sterling Heights Stevenson</v>
      </c>
      <c r="E94">
        <f>Input!D103</f>
        <v>0</v>
      </c>
      <c r="F94">
        <f>Input!E103</f>
        <v>227</v>
      </c>
      <c r="G94">
        <f>Input!F103</f>
        <v>179</v>
      </c>
      <c r="H94">
        <f>SUM(E94:G94)</f>
        <v>406</v>
      </c>
    </row>
    <row r="95" spans="1:8" ht="12.75">
      <c r="A95" s="2">
        <f>RANK(H95,$H$2:$H$251)</f>
        <v>94</v>
      </c>
      <c r="B95" s="2">
        <f>Input!A56</f>
        <v>7</v>
      </c>
      <c r="C95" t="str">
        <f>Input!B148</f>
        <v>Anthony Stout</v>
      </c>
      <c r="D95" t="str">
        <f>Input!C148</f>
        <v>Warren Fitzgerald</v>
      </c>
      <c r="E95">
        <f>Input!D148</f>
        <v>159</v>
      </c>
      <c r="F95">
        <f>Input!E148</f>
        <v>0</v>
      </c>
      <c r="G95">
        <f>Input!F148</f>
        <v>235</v>
      </c>
      <c r="H95">
        <f>SUM(E95:G95)</f>
        <v>394</v>
      </c>
    </row>
    <row r="96" spans="1:8" ht="12.75">
      <c r="A96" s="2">
        <f>RANK(H96,$H$2:$H$251)</f>
        <v>95</v>
      </c>
      <c r="B96" s="2" t="str">
        <f>Input!A184</f>
        <v>A</v>
      </c>
      <c r="C96" t="str">
        <f>Input!B201</f>
        <v>Bradley Smith</v>
      </c>
      <c r="D96" t="str">
        <f>Input!C201</f>
        <v>St. Clair Shores Lakeshore</v>
      </c>
      <c r="E96">
        <f>Input!D201</f>
        <v>185</v>
      </c>
      <c r="F96">
        <f>Input!E201</f>
        <v>203</v>
      </c>
      <c r="G96">
        <f>Input!F201</f>
        <v>0</v>
      </c>
      <c r="H96">
        <f>SUM(E96:G96)</f>
        <v>388</v>
      </c>
    </row>
    <row r="97" spans="1:8" ht="12.75">
      <c r="A97" s="2">
        <f>RANK(H97,$H$2:$H$251)</f>
        <v>96</v>
      </c>
      <c r="B97" s="2" t="str">
        <f>Input!A232</f>
        <v>A</v>
      </c>
      <c r="C97" t="str">
        <f>Input!B115</f>
        <v>Matthew Willis</v>
      </c>
      <c r="D97" t="str">
        <f>Input!C115</f>
        <v>New Baltimore Anchor Bay</v>
      </c>
      <c r="E97">
        <f>Input!D115</f>
        <v>0</v>
      </c>
      <c r="F97">
        <f>Input!E115</f>
        <v>184</v>
      </c>
      <c r="G97">
        <f>Input!F115</f>
        <v>201</v>
      </c>
      <c r="H97">
        <f>SUM(E97:G97)</f>
        <v>385</v>
      </c>
    </row>
    <row r="98" spans="1:8" ht="12.75">
      <c r="A98" s="2">
        <f>RANK(H98,$H$2:$H$251)</f>
        <v>96</v>
      </c>
      <c r="B98" s="2">
        <f>Input!A155</f>
        <v>0</v>
      </c>
      <c r="C98" t="str">
        <f>Input!B171</f>
        <v>Kyle Blaszczyk</v>
      </c>
      <c r="D98" t="str">
        <f>Input!C171</f>
        <v>Utica Henry Ford II</v>
      </c>
      <c r="E98">
        <f>Input!D171</f>
        <v>221</v>
      </c>
      <c r="F98">
        <f>Input!E171</f>
        <v>164</v>
      </c>
      <c r="G98">
        <f>Input!F171</f>
        <v>0</v>
      </c>
      <c r="H98">
        <f>SUM(E98:G98)</f>
        <v>385</v>
      </c>
    </row>
    <row r="99" spans="1:8" ht="12.75">
      <c r="A99" s="2">
        <f>RANK(H99,$H$2:$H$251)</f>
        <v>98</v>
      </c>
      <c r="B99" s="2" t="str">
        <f>Input!A4</f>
        <v>A</v>
      </c>
      <c r="C99" t="str">
        <f>Input!B2</f>
        <v>Justin Bashaw</v>
      </c>
      <c r="D99" t="str">
        <f>Input!C2</f>
        <v>St. Clair Shores Lakeview</v>
      </c>
      <c r="E99">
        <f>Input!D2</f>
        <v>238</v>
      </c>
      <c r="F99">
        <f>Input!E2</f>
        <v>0</v>
      </c>
      <c r="G99">
        <f>Input!F2</f>
        <v>146</v>
      </c>
      <c r="H99">
        <f>SUM(E99:G99)</f>
        <v>384</v>
      </c>
    </row>
    <row r="100" spans="1:8" ht="12.75">
      <c r="A100" s="2">
        <f>RANK(H100,$H$2:$H$251)</f>
        <v>99</v>
      </c>
      <c r="B100" s="2" t="str">
        <f>Input!A78</f>
        <v>E</v>
      </c>
      <c r="C100" t="str">
        <f>Input!B223</f>
        <v>Grant Kenyon</v>
      </c>
      <c r="D100" t="str">
        <f>Input!C223</f>
        <v>Warren Woods Tower</v>
      </c>
      <c r="E100">
        <f>Input!D223</f>
        <v>216</v>
      </c>
      <c r="F100">
        <f>Input!E223</f>
        <v>157</v>
      </c>
      <c r="G100">
        <f>Input!F223</f>
        <v>0</v>
      </c>
      <c r="H100">
        <f>SUM(E100:G100)</f>
        <v>373</v>
      </c>
    </row>
    <row r="101" spans="1:8" ht="12.75">
      <c r="A101" s="2">
        <f>RANK(H101,$H$2:$H$251)</f>
        <v>100</v>
      </c>
      <c r="B101" s="2">
        <f>Input!A117</f>
        <v>0</v>
      </c>
      <c r="C101" t="str">
        <f>Input!B200</f>
        <v>Alex Luckas</v>
      </c>
      <c r="D101" t="str">
        <f>Input!C200</f>
        <v>St. Clair Shores Lakeshore</v>
      </c>
      <c r="E101">
        <f>Input!D200</f>
        <v>0</v>
      </c>
      <c r="F101">
        <f>Input!E200</f>
        <v>193</v>
      </c>
      <c r="G101">
        <f>Input!F200</f>
        <v>176</v>
      </c>
      <c r="H101">
        <f>SUM(E101:G101)</f>
        <v>369</v>
      </c>
    </row>
    <row r="102" spans="1:8" ht="12.75">
      <c r="A102" s="2">
        <f>RANK(H102,$H$2:$H$251)</f>
        <v>101</v>
      </c>
      <c r="B102" s="2">
        <f>Input!A38</f>
        <v>0</v>
      </c>
      <c r="C102" t="str">
        <f>Input!B6</f>
        <v>Matthew Schalk</v>
      </c>
      <c r="D102" t="str">
        <f>Input!C6</f>
        <v>St. Clair Shores Lakeview</v>
      </c>
      <c r="E102">
        <f>Input!D6</f>
        <v>193</v>
      </c>
      <c r="F102">
        <f>Input!E6</f>
        <v>165</v>
      </c>
      <c r="G102">
        <f>Input!F6</f>
        <v>0</v>
      </c>
      <c r="H102">
        <f>SUM(E102:G102)</f>
        <v>358</v>
      </c>
    </row>
    <row r="103" spans="1:8" ht="12.75">
      <c r="A103" s="2">
        <f>RANK(H103,$H$2:$H$251)</f>
        <v>101</v>
      </c>
      <c r="B103" s="2" t="str">
        <f>Input!A39</f>
        <v>L</v>
      </c>
      <c r="C103" t="str">
        <f>Input!B198</f>
        <v>Jake Gottman</v>
      </c>
      <c r="D103" t="str">
        <f>Input!C198</f>
        <v>St. Clair Shores Lakeshore</v>
      </c>
      <c r="E103">
        <f>Input!D198</f>
        <v>175</v>
      </c>
      <c r="F103">
        <f>Input!E198</f>
        <v>183</v>
      </c>
      <c r="G103">
        <f>Input!F198</f>
        <v>0</v>
      </c>
      <c r="H103">
        <f>SUM(E103:G103)</f>
        <v>358</v>
      </c>
    </row>
    <row r="104" spans="1:8" ht="12.75">
      <c r="A104" s="2">
        <f>RANK(H104,$H$2:$H$251)</f>
        <v>103</v>
      </c>
      <c r="B104" s="2">
        <f>Input!A32</f>
        <v>5</v>
      </c>
      <c r="C104" t="str">
        <f>Input!B14</f>
        <v>Nicholas Krett</v>
      </c>
      <c r="D104" t="str">
        <f>Input!C14</f>
        <v>Utica Eisenhower</v>
      </c>
      <c r="E104">
        <f>Input!D14</f>
        <v>160</v>
      </c>
      <c r="F104">
        <f>Input!E14</f>
        <v>0</v>
      </c>
      <c r="G104">
        <f>Input!F14</f>
        <v>197</v>
      </c>
      <c r="H104">
        <f>SUM(E104:G104)</f>
        <v>357</v>
      </c>
    </row>
    <row r="105" spans="1:8" ht="12.75">
      <c r="A105" s="2">
        <f>RANK(H105,$H$2:$H$251)</f>
        <v>103</v>
      </c>
      <c r="B105" s="2">
        <f>Input!A46</f>
        <v>0</v>
      </c>
      <c r="C105" t="str">
        <f>Input!B271</f>
        <v>Chip MacKool</v>
      </c>
      <c r="D105" t="str">
        <f>Input!C271</f>
        <v>Warren De La Salle</v>
      </c>
      <c r="E105">
        <f>Input!D271</f>
        <v>214</v>
      </c>
      <c r="F105">
        <f>Input!E271</f>
        <v>143</v>
      </c>
      <c r="G105">
        <f>Input!F271</f>
        <v>0</v>
      </c>
      <c r="H105">
        <f>SUM(E105:G105)</f>
        <v>357</v>
      </c>
    </row>
    <row r="106" spans="1:8" ht="12.75">
      <c r="A106" s="2">
        <f>RANK(H106,$H$2:$H$251)</f>
        <v>105</v>
      </c>
      <c r="B106" s="2">
        <f>Input!A261</f>
        <v>0</v>
      </c>
      <c r="C106" t="str">
        <f>Input!B279</f>
        <v>Ryan Rypkowski</v>
      </c>
      <c r="D106" t="str">
        <f>Input!C279</f>
        <v>Warren Cousino</v>
      </c>
      <c r="E106">
        <f>Input!D279</f>
        <v>196</v>
      </c>
      <c r="F106">
        <f>Input!E279</f>
        <v>158</v>
      </c>
      <c r="G106">
        <f>Input!F279</f>
        <v>0</v>
      </c>
      <c r="H106">
        <f>SUM(E106:G106)</f>
        <v>354</v>
      </c>
    </row>
    <row r="107" spans="1:8" ht="12.75">
      <c r="A107" s="2">
        <f>RANK(H107,$H$2:$H$251)</f>
        <v>106</v>
      </c>
      <c r="B107" s="2">
        <f>Input!A152</f>
        <v>15</v>
      </c>
      <c r="C107" t="str">
        <f>Input!B222</f>
        <v>Dylan Hodell</v>
      </c>
      <c r="D107" t="str">
        <f>Input!C222</f>
        <v>Warren Woods Tower</v>
      </c>
      <c r="E107">
        <f>Input!D222</f>
        <v>179</v>
      </c>
      <c r="F107">
        <f>Input!E222</f>
        <v>170</v>
      </c>
      <c r="G107">
        <f>Input!F222</f>
        <v>0</v>
      </c>
      <c r="H107">
        <f>SUM(E107:G107)</f>
        <v>349</v>
      </c>
    </row>
    <row r="108" spans="1:8" ht="12.75">
      <c r="A108" s="2">
        <f>RANK(H108,$H$2:$H$251)</f>
        <v>107</v>
      </c>
      <c r="B108" s="2">
        <f>Input!A201</f>
        <v>0</v>
      </c>
      <c r="C108" t="str">
        <f>Input!B187</f>
        <v>Matt Hammer</v>
      </c>
      <c r="D108" t="str">
        <f>Input!C187</f>
        <v>Armada</v>
      </c>
      <c r="E108">
        <f>Input!D187</f>
        <v>181</v>
      </c>
      <c r="F108">
        <f>Input!E187</f>
        <v>159</v>
      </c>
      <c r="G108">
        <f>Input!F187</f>
        <v>0</v>
      </c>
      <c r="H108">
        <f>SUM(E108:G108)</f>
        <v>340</v>
      </c>
    </row>
    <row r="109" spans="1:8" ht="12.75">
      <c r="A109" s="2">
        <f>RANK(H109,$H$2:$H$251)</f>
        <v>108</v>
      </c>
      <c r="B109" s="2" t="str">
        <f>Input!A53</f>
        <v>N</v>
      </c>
      <c r="C109" t="str">
        <f>Input!B197</f>
        <v>Gabriel Genord</v>
      </c>
      <c r="D109" t="str">
        <f>Input!C197</f>
        <v>St. Clair Shores Lakeshore</v>
      </c>
      <c r="E109">
        <f>Input!D197</f>
        <v>139</v>
      </c>
      <c r="F109">
        <f>Input!E197</f>
        <v>0</v>
      </c>
      <c r="G109">
        <f>Input!F197</f>
        <v>190</v>
      </c>
      <c r="H109">
        <f>SUM(E109:G109)</f>
        <v>329</v>
      </c>
    </row>
    <row r="110" spans="1:8" ht="12.75">
      <c r="A110" s="2">
        <f>RANK(H110,$H$2:$H$251)</f>
        <v>109</v>
      </c>
      <c r="B110" s="2" t="str">
        <f>Input!A243</f>
        <v>L</v>
      </c>
      <c r="C110" t="str">
        <f>Input!B209</f>
        <v>Kevin Weinert</v>
      </c>
      <c r="D110" t="str">
        <f>Input!C209</f>
        <v>Sterling Heights</v>
      </c>
      <c r="E110">
        <f>Input!D209</f>
        <v>166</v>
      </c>
      <c r="F110">
        <f>Input!E209</f>
        <v>161</v>
      </c>
      <c r="G110">
        <f>Input!F209</f>
        <v>0</v>
      </c>
      <c r="H110">
        <f>SUM(E110:G110)</f>
        <v>327</v>
      </c>
    </row>
    <row r="111" spans="1:8" ht="12.75">
      <c r="A111" s="2">
        <f>RANK(H111,$H$2:$H$251)</f>
        <v>110</v>
      </c>
      <c r="B111" s="2" t="str">
        <f>Input!A102</f>
        <v>E</v>
      </c>
      <c r="C111" t="str">
        <f>Input!B255</f>
        <v>Forrest Pease</v>
      </c>
      <c r="D111" t="str">
        <f>Input!C255</f>
        <v>Lincoln</v>
      </c>
      <c r="E111">
        <f>Input!D255</f>
        <v>162</v>
      </c>
      <c r="F111">
        <f>Input!E255</f>
        <v>164</v>
      </c>
      <c r="G111">
        <f>Input!F255</f>
        <v>0</v>
      </c>
      <c r="H111">
        <f>SUM(E111:G111)</f>
        <v>326</v>
      </c>
    </row>
    <row r="112" spans="1:8" ht="12.75">
      <c r="A112" s="2">
        <f>RANK(H112,$H$2:$H$251)</f>
        <v>111</v>
      </c>
      <c r="B112" s="2" t="e">
        <f>Input!#REF!</f>
        <v>#REF!</v>
      </c>
      <c r="C112" t="str">
        <f>Input!B207</f>
        <v>John Krieg</v>
      </c>
      <c r="D112" t="str">
        <f>Input!C207</f>
        <v>Sterling Heights</v>
      </c>
      <c r="E112">
        <f>Input!D207</f>
        <v>0</v>
      </c>
      <c r="F112">
        <f>Input!E207</f>
        <v>154</v>
      </c>
      <c r="G112">
        <f>Input!F207</f>
        <v>166</v>
      </c>
      <c r="H112">
        <f>SUM(E112:G112)</f>
        <v>320</v>
      </c>
    </row>
    <row r="113" spans="1:8" ht="12.75">
      <c r="A113" s="2">
        <f>RANK(H113,$H$2:$H$251)</f>
        <v>112</v>
      </c>
      <c r="B113" s="2">
        <f>Input!A82</f>
        <v>0</v>
      </c>
      <c r="C113" t="str">
        <f>Input!B211</f>
        <v>Justin Edwards</v>
      </c>
      <c r="D113" t="str">
        <f>Input!C211</f>
        <v>Sterling Heights</v>
      </c>
      <c r="E113">
        <f>Input!D211</f>
        <v>169</v>
      </c>
      <c r="F113">
        <f>Input!E211</f>
        <v>0</v>
      </c>
      <c r="G113">
        <f>Input!F211</f>
        <v>140</v>
      </c>
      <c r="H113">
        <f>SUM(E113:G113)</f>
        <v>309</v>
      </c>
    </row>
    <row r="114" spans="1:8" ht="12.75">
      <c r="A114" s="2">
        <f>RANK(H114,$H$2:$H$251)</f>
        <v>113</v>
      </c>
      <c r="B114" s="2">
        <f>Input!A166</f>
        <v>0</v>
      </c>
      <c r="C114" t="str">
        <f>Input!B119</f>
        <v>Split Score</v>
      </c>
      <c r="D114" t="str">
        <f>Input!C119</f>
        <v>New Baltimore Anchor Bay</v>
      </c>
      <c r="E114">
        <f>Input!D119</f>
        <v>153</v>
      </c>
      <c r="F114">
        <f>Input!E119</f>
        <v>144</v>
      </c>
      <c r="G114">
        <f>Input!F119</f>
        <v>0</v>
      </c>
      <c r="H114">
        <f>SUM(E114:G114)</f>
        <v>297</v>
      </c>
    </row>
    <row r="115" spans="1:8" ht="12.75">
      <c r="A115" s="2">
        <f>RANK(H115,$H$2:$H$251)</f>
        <v>114</v>
      </c>
      <c r="B115" s="2" t="str">
        <f>Input!A15</f>
        <v>L</v>
      </c>
      <c r="C115" t="str">
        <f>Input!B215</f>
        <v>Split Score</v>
      </c>
      <c r="D115" t="str">
        <f>Input!C215</f>
        <v>Sterling Heights</v>
      </c>
      <c r="E115">
        <f>Input!D215</f>
        <v>0</v>
      </c>
      <c r="F115">
        <f>Input!E215</f>
        <v>146</v>
      </c>
      <c r="G115">
        <f>Input!F215</f>
        <v>138</v>
      </c>
      <c r="H115">
        <f>SUM(E115:G115)</f>
        <v>284</v>
      </c>
    </row>
    <row r="116" spans="1:8" ht="12.75">
      <c r="A116" s="2">
        <f>RANK(H116,$H$2:$H$251)</f>
        <v>115</v>
      </c>
      <c r="B116" s="2" t="str">
        <f>Input!A270</f>
        <v>E</v>
      </c>
      <c r="C116" t="str">
        <f>Input!B79</f>
        <v>Josh Rolder</v>
      </c>
      <c r="D116" t="str">
        <f>Input!C79</f>
        <v>Roseville</v>
      </c>
      <c r="E116">
        <f>Input!D79</f>
        <v>0</v>
      </c>
      <c r="F116">
        <f>Input!E79</f>
        <v>0</v>
      </c>
      <c r="G116">
        <f>Input!F79</f>
        <v>256</v>
      </c>
      <c r="H116">
        <f>SUM(E116:G116)</f>
        <v>256</v>
      </c>
    </row>
    <row r="117" spans="1:8" ht="12.75">
      <c r="A117" s="2">
        <f>RANK(H117,$H$2:$H$251)</f>
        <v>116</v>
      </c>
      <c r="B117" s="2" t="str">
        <f>Input!A198</f>
        <v>E</v>
      </c>
      <c r="C117" t="str">
        <f>Input!B182</f>
        <v>Andrew Doering</v>
      </c>
      <c r="D117" t="str">
        <f>Input!C182</f>
        <v>Armada</v>
      </c>
      <c r="E117">
        <f>Input!D182</f>
        <v>0</v>
      </c>
      <c r="F117">
        <f>Input!E182</f>
        <v>238</v>
      </c>
      <c r="G117">
        <f>Input!F182</f>
        <v>0</v>
      </c>
      <c r="H117">
        <f>SUM(E117:G117)</f>
        <v>238</v>
      </c>
    </row>
    <row r="118" spans="1:8" ht="12.75">
      <c r="A118" s="2">
        <f>RANK(H118,$H$2:$H$251)</f>
        <v>117</v>
      </c>
      <c r="B118" s="2">
        <f>Input!A139</f>
        <v>0</v>
      </c>
      <c r="C118" t="str">
        <f>Input!B208</f>
        <v>Kevin Toma</v>
      </c>
      <c r="D118" t="str">
        <f>Input!C208</f>
        <v>Sterling Heights</v>
      </c>
      <c r="E118">
        <f>Input!D208</f>
        <v>235</v>
      </c>
      <c r="F118">
        <f>Input!E208</f>
        <v>0</v>
      </c>
      <c r="G118">
        <f>Input!F208</f>
        <v>0</v>
      </c>
      <c r="H118">
        <f>SUM(E118:G118)</f>
        <v>235</v>
      </c>
    </row>
    <row r="119" spans="1:8" ht="12.75">
      <c r="A119" s="2">
        <f>RANK(H119,$H$2:$H$251)</f>
        <v>118</v>
      </c>
      <c r="B119" s="2">
        <f>Input!A187</f>
        <v>0</v>
      </c>
      <c r="C119" t="str">
        <f>Input!B185</f>
        <v>Jeremy Geisler</v>
      </c>
      <c r="D119" t="str">
        <f>Input!C185</f>
        <v>Armada</v>
      </c>
      <c r="E119">
        <f>Input!D185</f>
        <v>0</v>
      </c>
      <c r="F119">
        <f>Input!E185</f>
        <v>0</v>
      </c>
      <c r="G119">
        <f>Input!F185</f>
        <v>219</v>
      </c>
      <c r="H119">
        <f>SUM(E119:G119)</f>
        <v>219</v>
      </c>
    </row>
    <row r="120" spans="1:8" ht="12.75">
      <c r="A120" s="2">
        <f>RANK(H120,$H$2:$H$251)</f>
        <v>119</v>
      </c>
      <c r="B120" s="2">
        <f>Input!A260</f>
        <v>24</v>
      </c>
      <c r="C120" t="str">
        <f>Input!B89</f>
        <v>Jeremy Long</v>
      </c>
      <c r="D120" t="str">
        <f>Input!C89</f>
        <v>Macomb Dakota</v>
      </c>
      <c r="E120">
        <f>Input!D89</f>
        <v>0</v>
      </c>
      <c r="F120">
        <f>Input!E89</f>
        <v>0</v>
      </c>
      <c r="G120">
        <f>Input!F89</f>
        <v>218</v>
      </c>
      <c r="H120">
        <f>SUM(E120:G120)</f>
        <v>218</v>
      </c>
    </row>
    <row r="121" spans="1:8" ht="12.75">
      <c r="A121" s="2">
        <f>RANK(H121,$H$2:$H$251)</f>
        <v>120</v>
      </c>
      <c r="B121" s="2">
        <f>Input!A98</f>
        <v>0</v>
      </c>
      <c r="C121" t="str">
        <f>Input!B113</f>
        <v>Trevor Hyslop</v>
      </c>
      <c r="D121" t="str">
        <f>Input!C113</f>
        <v>New Baltimore Anchor Bay</v>
      </c>
      <c r="E121">
        <f>Input!D113</f>
        <v>0</v>
      </c>
      <c r="F121">
        <f>Input!E113</f>
        <v>0</v>
      </c>
      <c r="G121">
        <f>Input!F113</f>
        <v>211</v>
      </c>
      <c r="H121">
        <f>SUM(E121:G121)</f>
        <v>211</v>
      </c>
    </row>
    <row r="122" spans="1:8" ht="12.75">
      <c r="A122" s="2">
        <f>RANK(H122,$H$2:$H$251)</f>
        <v>121</v>
      </c>
      <c r="B122" s="2">
        <f>Input!A55</f>
        <v>0</v>
      </c>
      <c r="C122" t="str">
        <f>Input!B170</f>
        <v>Samer Awkal</v>
      </c>
      <c r="D122" t="str">
        <f>Input!C170</f>
        <v>Utica Henry Ford II</v>
      </c>
      <c r="E122">
        <f>Input!D170</f>
        <v>0</v>
      </c>
      <c r="F122">
        <f>Input!E170</f>
        <v>0</v>
      </c>
      <c r="G122">
        <f>Input!F170</f>
        <v>205</v>
      </c>
      <c r="H122">
        <f>SUM(E122:G122)</f>
        <v>205</v>
      </c>
    </row>
    <row r="123" spans="1:8" ht="12.75">
      <c r="A123" s="2">
        <f>RANK(H123,$H$2:$H$251)</f>
        <v>121</v>
      </c>
      <c r="B123" s="2">
        <f>Input!A67</f>
        <v>0</v>
      </c>
      <c r="C123" t="str">
        <f>Input!B98</f>
        <v>Ryan Dykas</v>
      </c>
      <c r="D123" t="str">
        <f>Input!C98</f>
        <v>Sterling Heights Stevenson</v>
      </c>
      <c r="E123">
        <f>Input!D98</f>
        <v>205</v>
      </c>
      <c r="F123">
        <f>Input!E98</f>
        <v>0</v>
      </c>
      <c r="G123">
        <f>Input!F98</f>
        <v>0</v>
      </c>
      <c r="H123">
        <f>SUM(E123:G123)</f>
        <v>205</v>
      </c>
    </row>
    <row r="124" spans="1:8" ht="12.75">
      <c r="A124" s="2">
        <f>RANK(H124,$H$2:$H$251)</f>
        <v>123</v>
      </c>
      <c r="B124" s="2">
        <f>Input!A131</f>
        <v>0</v>
      </c>
      <c r="C124" t="str">
        <f>Input!B188</f>
        <v>Mark Casamer</v>
      </c>
      <c r="D124" t="str">
        <f>Input!C188</f>
        <v>Armada</v>
      </c>
      <c r="E124">
        <f>Input!D188</f>
        <v>0</v>
      </c>
      <c r="F124">
        <f>Input!E188</f>
        <v>0</v>
      </c>
      <c r="G124">
        <f>Input!F188</f>
        <v>203</v>
      </c>
      <c r="H124">
        <f>SUM(E124:G124)</f>
        <v>203</v>
      </c>
    </row>
    <row r="125" spans="1:8" ht="12.75">
      <c r="A125" s="2">
        <f>RANK(H125,$H$2:$H$251)</f>
        <v>123</v>
      </c>
      <c r="B125" s="2">
        <f>Input!A227</f>
        <v>0</v>
      </c>
      <c r="C125" t="str">
        <f>Input!B92</f>
        <v>Justin Taylor</v>
      </c>
      <c r="D125" t="str">
        <f>Input!C92</f>
        <v>Macomb Dakota</v>
      </c>
      <c r="E125">
        <f>Input!D92</f>
        <v>0</v>
      </c>
      <c r="F125">
        <f>Input!E92</f>
        <v>0</v>
      </c>
      <c r="G125">
        <f>Input!F92</f>
        <v>203</v>
      </c>
      <c r="H125">
        <f>SUM(E125:G125)</f>
        <v>203</v>
      </c>
    </row>
    <row r="126" spans="1:8" ht="12.75">
      <c r="A126" s="2">
        <f>RANK(H126,$H$2:$H$251)</f>
        <v>125</v>
      </c>
      <c r="B126" s="2" t="str">
        <f>Input!A27</f>
        <v>L</v>
      </c>
      <c r="C126" t="str">
        <f>Input!B259</f>
        <v>Corey Godina</v>
      </c>
      <c r="D126" t="str">
        <f>Input!C259</f>
        <v>Lincoln</v>
      </c>
      <c r="E126">
        <f>Input!D259</f>
        <v>0</v>
      </c>
      <c r="F126">
        <f>Input!E259</f>
        <v>0</v>
      </c>
      <c r="G126">
        <f>Input!F259</f>
        <v>199</v>
      </c>
      <c r="H126">
        <f>SUM(E126:G126)</f>
        <v>199</v>
      </c>
    </row>
    <row r="127" spans="1:8" ht="12.75">
      <c r="A127" s="2">
        <f>RANK(H127,$H$2:$H$251)</f>
        <v>126</v>
      </c>
      <c r="B127" s="2" t="str">
        <f>Input!A88</f>
        <v>A</v>
      </c>
      <c r="C127" t="str">
        <f>Input!B53</f>
        <v>Tyler Thorn</v>
      </c>
      <c r="D127" t="str">
        <f>Input!C53</f>
        <v>Warren Mott</v>
      </c>
      <c r="E127">
        <f>Input!D53</f>
        <v>194</v>
      </c>
      <c r="F127">
        <f>Input!E53</f>
        <v>0</v>
      </c>
      <c r="G127">
        <f>Input!F53</f>
        <v>0</v>
      </c>
      <c r="H127">
        <f>SUM(E127:G127)</f>
        <v>194</v>
      </c>
    </row>
    <row r="128" spans="1:8" ht="12.75">
      <c r="A128" s="2">
        <f>RANK(H128,$H$2:$H$251)</f>
        <v>127</v>
      </c>
      <c r="B128" s="2" t="str">
        <f>Input!A111</f>
        <v>L</v>
      </c>
      <c r="C128" t="str">
        <f>Input!B257</f>
        <v>Josh Henning</v>
      </c>
      <c r="D128" t="str">
        <f>Input!C257</f>
        <v>Lincoln</v>
      </c>
      <c r="E128">
        <f>Input!D257</f>
        <v>191</v>
      </c>
      <c r="F128">
        <f>Input!E257</f>
        <v>0</v>
      </c>
      <c r="G128">
        <f>Input!F257</f>
        <v>0</v>
      </c>
      <c r="H128">
        <f>SUM(E128:G128)</f>
        <v>191</v>
      </c>
    </row>
    <row r="129" spans="1:8" ht="12.75">
      <c r="A129" s="2">
        <f>RANK(H129,$H$2:$H$251)</f>
        <v>128</v>
      </c>
      <c r="B129" s="2">
        <f>Input!A68</f>
        <v>8</v>
      </c>
      <c r="C129" t="str">
        <f>Input!B88</f>
        <v>Patrick McBride</v>
      </c>
      <c r="D129" t="str">
        <f>Input!C88</f>
        <v>Macomb Dakota</v>
      </c>
      <c r="E129">
        <f>Input!D88</f>
        <v>190</v>
      </c>
      <c r="F129">
        <f>Input!E88</f>
        <v>0</v>
      </c>
      <c r="G129">
        <f>Input!F88</f>
        <v>0</v>
      </c>
      <c r="H129">
        <f>SUM(E129:G129)</f>
        <v>190</v>
      </c>
    </row>
    <row r="130" spans="1:8" ht="12.75">
      <c r="A130" s="2">
        <f>RANK(H130,$H$2:$H$251)</f>
        <v>129</v>
      </c>
      <c r="B130" s="2" t="str">
        <f>Input!A54</f>
        <v>E</v>
      </c>
      <c r="C130" t="str">
        <f>Input!B55</f>
        <v>Randy Stroshein</v>
      </c>
      <c r="D130" t="str">
        <f>Input!C55</f>
        <v>Warren Mott</v>
      </c>
      <c r="E130">
        <f>Input!D55</f>
        <v>0</v>
      </c>
      <c r="F130">
        <f>Input!E55</f>
        <v>0</v>
      </c>
      <c r="G130">
        <f>Input!F55</f>
        <v>189</v>
      </c>
      <c r="H130">
        <f>SUM(E130:G130)</f>
        <v>189</v>
      </c>
    </row>
    <row r="131" spans="1:8" ht="12.75">
      <c r="A131" s="2">
        <f>RANK(H131,$H$2:$H$251)</f>
        <v>129</v>
      </c>
      <c r="B131" s="2" t="str">
        <f>Input!A234</f>
        <v>E</v>
      </c>
      <c r="C131" t="str">
        <f>Input!B184</f>
        <v>Zack Blackstock</v>
      </c>
      <c r="D131" t="str">
        <f>Input!C184</f>
        <v>Armada</v>
      </c>
      <c r="E131">
        <f>Input!D184</f>
        <v>189</v>
      </c>
      <c r="F131">
        <f>Input!E184</f>
        <v>0</v>
      </c>
      <c r="G131">
        <f>Input!F184</f>
        <v>0</v>
      </c>
      <c r="H131">
        <f>SUM(E131:G131)</f>
        <v>189</v>
      </c>
    </row>
    <row r="132" spans="1:8" ht="12.75">
      <c r="A132" s="2">
        <f>RANK(H132,$H$2:$H$251)</f>
        <v>131</v>
      </c>
      <c r="B132" s="2" t="str">
        <f>Input!A112</f>
        <v>A</v>
      </c>
      <c r="C132" t="str">
        <f>Input!B267</f>
        <v>Martin Sison</v>
      </c>
      <c r="D132" t="str">
        <f>Input!C267</f>
        <v>Warren De La Salle</v>
      </c>
      <c r="E132">
        <f>Input!D267</f>
        <v>0</v>
      </c>
      <c r="F132">
        <f>Input!E267</f>
        <v>0</v>
      </c>
      <c r="G132">
        <f>Input!F267</f>
        <v>187</v>
      </c>
      <c r="H132">
        <f>SUM(E132:G132)</f>
        <v>187</v>
      </c>
    </row>
    <row r="133" spans="1:8" ht="12.75">
      <c r="A133" s="2">
        <f>RANK(H133,$H$2:$H$251)</f>
        <v>131</v>
      </c>
      <c r="B133" s="2">
        <f>Input!A141</f>
        <v>0</v>
      </c>
      <c r="C133" t="str">
        <f>Input!B87</f>
        <v>Andrew Watts</v>
      </c>
      <c r="D133" t="str">
        <f>Input!C87</f>
        <v>Macomb Dakota</v>
      </c>
      <c r="E133">
        <f>Input!D87</f>
        <v>187</v>
      </c>
      <c r="F133">
        <f>Input!E87</f>
        <v>0</v>
      </c>
      <c r="G133">
        <f>Input!F87</f>
        <v>0</v>
      </c>
      <c r="H133">
        <f>SUM(E133:G133)</f>
        <v>187</v>
      </c>
    </row>
    <row r="134" spans="1:8" ht="12.75">
      <c r="A134" s="2">
        <f>RANK(H134,$H$2:$H$251)</f>
        <v>133</v>
      </c>
      <c r="B134" s="2">
        <f>Input!A177</f>
        <v>0</v>
      </c>
      <c r="C134" t="str">
        <f>Input!B123</f>
        <v>Paul Jurgelewicz</v>
      </c>
      <c r="D134" t="str">
        <f>Input!C123</f>
        <v>Clinton Township Chippewa Valley</v>
      </c>
      <c r="E134">
        <f>Input!D123</f>
        <v>184</v>
      </c>
      <c r="F134">
        <f>Input!E123</f>
        <v>0</v>
      </c>
      <c r="G134">
        <f>Input!F123</f>
        <v>0</v>
      </c>
      <c r="H134">
        <f>SUM(E134:G134)</f>
        <v>184</v>
      </c>
    </row>
    <row r="135" spans="1:8" ht="12.75">
      <c r="A135" s="2">
        <f>RANK(H135,$H$2:$H$251)</f>
        <v>134</v>
      </c>
      <c r="B135" s="2" t="str">
        <f>Input!A64</f>
        <v>A</v>
      </c>
      <c r="C135" t="str">
        <f>Input!B44</f>
        <v>Joel Szymanski</v>
      </c>
      <c r="D135" t="str">
        <f>Input!C44</f>
        <v>Richmond</v>
      </c>
      <c r="E135">
        <f>Input!D44</f>
        <v>0</v>
      </c>
      <c r="F135">
        <f>Input!E44</f>
        <v>0</v>
      </c>
      <c r="G135">
        <f>Input!F44</f>
        <v>183</v>
      </c>
      <c r="H135">
        <f>SUM(E135:G135)</f>
        <v>183</v>
      </c>
    </row>
    <row r="136" spans="1:8" ht="12.75">
      <c r="A136" s="2">
        <f>RANK(H136,$H$2:$H$251)</f>
        <v>135</v>
      </c>
      <c r="B136" s="2">
        <f>Input!A283</f>
        <v>0</v>
      </c>
      <c r="C136" t="str">
        <f>Input!B131</f>
        <v>Split Score</v>
      </c>
      <c r="D136" t="str">
        <f>Input!C131</f>
        <v>Clinton Township Chippewa Valley</v>
      </c>
      <c r="E136">
        <f>Input!D131</f>
        <v>0</v>
      </c>
      <c r="F136">
        <f>Input!E131</f>
        <v>181</v>
      </c>
      <c r="G136">
        <f>Input!F131</f>
        <v>0</v>
      </c>
      <c r="H136">
        <f>SUM(E136:G136)</f>
        <v>181</v>
      </c>
    </row>
    <row r="137" spans="1:9" ht="12.75">
      <c r="A137" s="2">
        <f>RANK(H137,$H$2:$H$251)</f>
        <v>136</v>
      </c>
      <c r="B137" s="2">
        <f>Input!A143</f>
        <v>0</v>
      </c>
      <c r="C137" t="str">
        <f>Input!B196</f>
        <v>Jerry Frogge</v>
      </c>
      <c r="D137" t="str">
        <f>Input!C196</f>
        <v>St. Clair Shores Lakeshore</v>
      </c>
      <c r="E137">
        <f>Input!D196</f>
        <v>0</v>
      </c>
      <c r="F137">
        <f>Input!E196</f>
        <v>0</v>
      </c>
      <c r="G137">
        <f>Input!F196</f>
        <v>180</v>
      </c>
      <c r="H137">
        <f>SUM(E137:G137)</f>
        <v>180</v>
      </c>
      <c r="I137" t="s">
        <v>64</v>
      </c>
    </row>
    <row r="138" spans="1:8" ht="12.75">
      <c r="A138" s="2">
        <f>RANK(H138,$H$2:$H$251)</f>
        <v>136</v>
      </c>
      <c r="B138" s="2">
        <f>Input!A230</f>
        <v>0</v>
      </c>
      <c r="C138" t="str">
        <f>Input!B94</f>
        <v>Split Score</v>
      </c>
      <c r="D138" t="str">
        <f>Input!C94</f>
        <v>Macomb Dakota</v>
      </c>
      <c r="E138">
        <f>Input!D94</f>
        <v>0</v>
      </c>
      <c r="F138">
        <f>Input!E94</f>
        <v>180</v>
      </c>
      <c r="G138">
        <f>Input!F94</f>
        <v>0</v>
      </c>
      <c r="H138">
        <f>SUM(E138:G138)</f>
        <v>180</v>
      </c>
    </row>
    <row r="139" spans="1:8" ht="12.75">
      <c r="A139" s="2">
        <f>RANK(H139,$H$2:$H$251)</f>
        <v>138</v>
      </c>
      <c r="B139" s="2" t="str">
        <f>Input!A87</f>
        <v>L</v>
      </c>
      <c r="C139" t="str">
        <f>Input!B111</f>
        <v>Shane Barthlow</v>
      </c>
      <c r="D139" t="str">
        <f>Input!C111</f>
        <v>New Baltimore Anchor Bay</v>
      </c>
      <c r="E139">
        <f>Input!D111</f>
        <v>178</v>
      </c>
      <c r="F139">
        <f>Input!E111</f>
        <v>0</v>
      </c>
      <c r="G139">
        <f>Input!F111</f>
        <v>0</v>
      </c>
      <c r="H139">
        <f>SUM(E139:G139)</f>
        <v>178</v>
      </c>
    </row>
    <row r="140" spans="1:8" ht="12.75">
      <c r="A140" s="2">
        <f>RANK(H140,$H$2:$H$251)</f>
        <v>139</v>
      </c>
      <c r="B140" s="2" t="str">
        <f>Input!A18</f>
        <v>E</v>
      </c>
      <c r="C140" t="str">
        <f>Input!B221</f>
        <v>Andrew Cicchelli</v>
      </c>
      <c r="D140" t="str">
        <f>Input!C221</f>
        <v>Warren Woods Tower</v>
      </c>
      <c r="E140">
        <f>Input!D221</f>
        <v>0</v>
      </c>
      <c r="F140">
        <f>Input!E221</f>
        <v>0</v>
      </c>
      <c r="G140">
        <f>Input!F221</f>
        <v>174</v>
      </c>
      <c r="H140">
        <f>SUM(E140:G140)</f>
        <v>174</v>
      </c>
    </row>
    <row r="141" spans="1:8" ht="12.75">
      <c r="A141" s="2">
        <f>RANK(H141,$H$2:$H$251)</f>
        <v>140</v>
      </c>
      <c r="B141" s="2" t="str">
        <f>Input!A30</f>
        <v>E</v>
      </c>
      <c r="C141" t="str">
        <f>Input!B122</f>
        <v>Hunter Ioppolo</v>
      </c>
      <c r="D141" t="str">
        <f>Input!C122</f>
        <v>Clinton Township Chippewa Valley</v>
      </c>
      <c r="E141">
        <f>Input!D122</f>
        <v>0</v>
      </c>
      <c r="F141">
        <f>Input!E122</f>
        <v>0</v>
      </c>
      <c r="G141">
        <f>Input!F122</f>
        <v>169</v>
      </c>
      <c r="H141">
        <f>SUM(E141:G141)</f>
        <v>169</v>
      </c>
    </row>
    <row r="142" spans="1:8" ht="12.75">
      <c r="A142" s="2">
        <f>RANK(H142,$H$2:$H$251)</f>
        <v>141</v>
      </c>
      <c r="B142" s="2" t="str">
        <f>Input!A280</f>
        <v>A</v>
      </c>
      <c r="C142" t="str">
        <f>Input!B275</f>
        <v>Split Score</v>
      </c>
      <c r="D142" t="str">
        <f>Input!C275</f>
        <v>Warren De La Salle</v>
      </c>
      <c r="E142">
        <f>Input!D275</f>
        <v>166</v>
      </c>
      <c r="F142">
        <f>Input!E275</f>
        <v>0</v>
      </c>
      <c r="G142">
        <f>Input!F275</f>
        <v>0</v>
      </c>
      <c r="H142">
        <f>SUM(E142:G142)</f>
        <v>166</v>
      </c>
    </row>
    <row r="143" spans="1:8" ht="12.75">
      <c r="A143" s="2">
        <f>RANK(H143,$H$2:$H$251)</f>
        <v>142</v>
      </c>
      <c r="B143" s="2">
        <f>Input!A239</f>
        <v>0</v>
      </c>
      <c r="C143" t="str">
        <f>Input!B177</f>
        <v>Split Score</v>
      </c>
      <c r="D143" t="str">
        <f>Input!C177</f>
        <v>Utica Henry Ford II</v>
      </c>
      <c r="E143">
        <f>Input!D177</f>
        <v>165</v>
      </c>
      <c r="F143">
        <f>Input!E177</f>
        <v>0</v>
      </c>
      <c r="G143">
        <f>Input!F177</f>
        <v>0</v>
      </c>
      <c r="H143">
        <f>SUM(E143:G143)</f>
        <v>165</v>
      </c>
    </row>
    <row r="144" spans="1:8" ht="12.75">
      <c r="A144" s="2">
        <f>RANK(H144,$H$2:$H$251)</f>
        <v>142</v>
      </c>
      <c r="B144" s="2" t="str">
        <f>Input!A231</f>
        <v>L</v>
      </c>
      <c r="C144" t="str">
        <f>Input!B95</f>
        <v>Split Score</v>
      </c>
      <c r="D144" t="str">
        <f>Input!C95</f>
        <v>Macomb Dakota</v>
      </c>
      <c r="E144">
        <f>Input!D95</f>
        <v>0</v>
      </c>
      <c r="F144">
        <f>Input!E95</f>
        <v>165</v>
      </c>
      <c r="G144">
        <f>Input!F95</f>
        <v>0</v>
      </c>
      <c r="H144">
        <f>SUM(E144:G144)</f>
        <v>165</v>
      </c>
    </row>
    <row r="145" spans="1:8" ht="12.75">
      <c r="A145" s="2">
        <f>RANK(H145,$H$2:$H$251)</f>
        <v>144</v>
      </c>
      <c r="B145" s="2" t="str">
        <f>Input!A51</f>
        <v>L</v>
      </c>
      <c r="C145" t="str">
        <f>Input!B47</f>
        <v>Split Score</v>
      </c>
      <c r="D145" t="str">
        <f>Input!C47</f>
        <v>Richmond</v>
      </c>
      <c r="E145">
        <f>Input!D47</f>
        <v>0</v>
      </c>
      <c r="F145">
        <f>Input!E47</f>
        <v>164</v>
      </c>
      <c r="G145">
        <f>Input!F47</f>
        <v>0</v>
      </c>
      <c r="H145">
        <f>SUM(E145:G145)</f>
        <v>164</v>
      </c>
    </row>
    <row r="146" spans="1:8" ht="12.75">
      <c r="A146" s="2">
        <f>RANK(H146,$H$2:$H$251)</f>
        <v>145</v>
      </c>
      <c r="B146" s="2">
        <f>Input!A286</f>
        <v>0</v>
      </c>
      <c r="C146" t="str">
        <f>Input!B283</f>
        <v>Justin Pigula</v>
      </c>
      <c r="D146" t="str">
        <f>Input!C283</f>
        <v>Warren Cousino</v>
      </c>
      <c r="E146">
        <f>Input!D283</f>
        <v>0</v>
      </c>
      <c r="F146">
        <f>Input!E283</f>
        <v>0</v>
      </c>
      <c r="G146">
        <f>Input!F283</f>
        <v>162</v>
      </c>
      <c r="H146">
        <f>SUM(E146:G146)</f>
        <v>162</v>
      </c>
    </row>
    <row r="147" spans="1:8" ht="12.75">
      <c r="A147" s="2">
        <f>RANK(H147,$H$2:$H$251)</f>
        <v>146</v>
      </c>
      <c r="B147" s="2" t="str">
        <f>Input!A160</f>
        <v>A</v>
      </c>
      <c r="C147" t="str">
        <f>Input!B178</f>
        <v>Split Score</v>
      </c>
      <c r="D147" t="str">
        <f>Input!C178</f>
        <v>Utica Henry Ford II</v>
      </c>
      <c r="E147">
        <f>Input!D178</f>
        <v>160</v>
      </c>
      <c r="F147">
        <f>Input!E178</f>
        <v>0</v>
      </c>
      <c r="G147">
        <f>Input!F178</f>
        <v>0</v>
      </c>
      <c r="H147">
        <f>SUM(E147:G147)</f>
        <v>160</v>
      </c>
    </row>
    <row r="148" spans="1:8" ht="12.75">
      <c r="A148" s="2">
        <f>RANK(H148,$H$2:$H$251)</f>
        <v>147</v>
      </c>
      <c r="B148" s="2" t="str">
        <f>Input!A209</f>
        <v>N</v>
      </c>
      <c r="C148" t="str">
        <f>Input!B227</f>
        <v>Split Score</v>
      </c>
      <c r="D148" t="str">
        <f>Input!C227</f>
        <v>Warren Woods Tower</v>
      </c>
      <c r="E148">
        <f>Input!D227</f>
        <v>0</v>
      </c>
      <c r="F148">
        <f>Input!E227</f>
        <v>0</v>
      </c>
      <c r="G148">
        <f>Input!F227</f>
        <v>157</v>
      </c>
      <c r="H148">
        <f>SUM(E148:G148)</f>
        <v>157</v>
      </c>
    </row>
    <row r="149" spans="1:8" ht="12.75">
      <c r="A149" s="2">
        <f>RANK(H149,$H$2:$H$251)</f>
        <v>148</v>
      </c>
      <c r="B149" s="2">
        <f>Input!A10</f>
        <v>0</v>
      </c>
      <c r="C149" t="str">
        <f>Input!B195</f>
        <v>Adam Copp</v>
      </c>
      <c r="D149" t="str">
        <f>Input!C195</f>
        <v>St. Clair Shores Lakeshore</v>
      </c>
      <c r="E149">
        <f>Input!D195</f>
        <v>0</v>
      </c>
      <c r="F149">
        <f>Input!E195</f>
        <v>152</v>
      </c>
      <c r="G149">
        <f>Input!F195</f>
        <v>0</v>
      </c>
      <c r="H149">
        <f>SUM(E149:G149)</f>
        <v>152</v>
      </c>
    </row>
    <row r="150" spans="1:8" ht="12.75">
      <c r="A150" s="2">
        <f>RANK(H150,$H$2:$H$251)</f>
        <v>149</v>
      </c>
      <c r="B150" s="2" t="str">
        <f>Input!A52</f>
        <v>A</v>
      </c>
      <c r="C150" t="str">
        <f>Input!B256</f>
        <v>Kevin Morse</v>
      </c>
      <c r="D150" t="str">
        <f>Input!C256</f>
        <v>Lincoln</v>
      </c>
      <c r="E150">
        <f>Input!D256</f>
        <v>0</v>
      </c>
      <c r="F150">
        <f>Input!E256</f>
        <v>0</v>
      </c>
      <c r="G150">
        <f>Input!F256</f>
        <v>151</v>
      </c>
      <c r="H150">
        <f>SUM(E150:G150)</f>
        <v>151</v>
      </c>
    </row>
    <row r="151" spans="1:8" ht="12.75">
      <c r="A151" s="2">
        <f>RANK(H151,$H$2:$H$251)</f>
        <v>149</v>
      </c>
      <c r="B151" s="2" t="str">
        <f>Input!A244</f>
        <v>A</v>
      </c>
      <c r="C151" t="str">
        <f>Input!B263</f>
        <v>Split Score</v>
      </c>
      <c r="D151" t="str">
        <f>Input!C263</f>
        <v>Lincoln</v>
      </c>
      <c r="E151">
        <f>Input!D263</f>
        <v>0</v>
      </c>
      <c r="F151">
        <f>Input!E263</f>
        <v>151</v>
      </c>
      <c r="G151">
        <f>Input!F263</f>
        <v>0</v>
      </c>
      <c r="H151">
        <f>SUM(E151:G151)</f>
        <v>151</v>
      </c>
    </row>
    <row r="152" spans="1:8" ht="12.75">
      <c r="A152" s="2">
        <f>RANK(H152,$H$2:$H$251)</f>
        <v>151</v>
      </c>
      <c r="B152" s="2" t="str">
        <f>Input!A279</f>
        <v>L</v>
      </c>
      <c r="C152" t="str">
        <f>Input!B41</f>
        <v>Jacob Folske</v>
      </c>
      <c r="D152" t="str">
        <f>Input!C41</f>
        <v>Richmond</v>
      </c>
      <c r="E152">
        <f>Input!D41</f>
        <v>150</v>
      </c>
      <c r="F152">
        <f>Input!E41</f>
        <v>0</v>
      </c>
      <c r="G152">
        <f>Input!F41</f>
        <v>0</v>
      </c>
      <c r="H152">
        <f>SUM(E152:G152)</f>
        <v>150</v>
      </c>
    </row>
    <row r="153" spans="1:8" ht="12.75">
      <c r="A153" s="2">
        <f>RANK(H153,$H$2:$H$251)</f>
        <v>152</v>
      </c>
      <c r="B153" s="2">
        <f>Input!A83</f>
        <v>0</v>
      </c>
      <c r="C153" t="str">
        <f>Input!B5</f>
        <v>Joseph Romano</v>
      </c>
      <c r="D153" t="str">
        <f>Input!C5</f>
        <v>St. Clair Shores Lakeview</v>
      </c>
      <c r="E153">
        <f>Input!D5</f>
        <v>0</v>
      </c>
      <c r="F153">
        <f>Input!E5</f>
        <v>0</v>
      </c>
      <c r="G153">
        <f>Input!F5</f>
        <v>149</v>
      </c>
      <c r="H153">
        <f>SUM(E153:G153)</f>
        <v>149</v>
      </c>
    </row>
    <row r="154" spans="1:8" ht="12.75">
      <c r="A154" s="2">
        <f>RANK(H154,$H$2:$H$251)</f>
        <v>153</v>
      </c>
      <c r="B154" s="2">
        <f>Input!A134</f>
        <v>0</v>
      </c>
      <c r="C154" t="str">
        <f>Input!B52</f>
        <v>Joey Dickens</v>
      </c>
      <c r="D154" t="str">
        <f>Input!C52</f>
        <v>Warren Mott</v>
      </c>
      <c r="E154">
        <f>Input!D52</f>
        <v>0</v>
      </c>
      <c r="F154">
        <f>Input!E52</f>
        <v>147</v>
      </c>
      <c r="G154">
        <f>Input!F52</f>
        <v>0</v>
      </c>
      <c r="H154">
        <f>SUM(E154:G154)</f>
        <v>147</v>
      </c>
    </row>
    <row r="155" spans="1:8" ht="12.75">
      <c r="A155" s="2">
        <f>RANK(H155,$H$2:$H$251)</f>
        <v>154</v>
      </c>
      <c r="B155" s="2" t="str">
        <f>Input!A183</f>
        <v>L</v>
      </c>
      <c r="C155" t="str">
        <f>Input!B203</f>
        <v>Split Score</v>
      </c>
      <c r="D155" t="str">
        <f>Input!C203</f>
        <v>St. Clair Shores Lakeshore</v>
      </c>
      <c r="E155">
        <f>Input!D203</f>
        <v>137</v>
      </c>
      <c r="F155">
        <f>Input!E203</f>
        <v>0</v>
      </c>
      <c r="G155">
        <f>Input!F203</f>
        <v>0</v>
      </c>
      <c r="H155">
        <f>SUM(E155:G155)</f>
        <v>137</v>
      </c>
    </row>
    <row r="156" spans="1:8" ht="12.75">
      <c r="A156" s="2">
        <f>RANK(H156,$H$2:$H$251)</f>
        <v>154</v>
      </c>
      <c r="B156" s="2">
        <f>Input!A43</f>
        <v>0</v>
      </c>
      <c r="C156" t="str">
        <f>Input!B11</f>
        <v>Split Score</v>
      </c>
      <c r="D156" t="str">
        <f>Input!C11</f>
        <v>St. Clair Shores Lakeview</v>
      </c>
      <c r="E156">
        <f>Input!D11</f>
        <v>0</v>
      </c>
      <c r="F156">
        <f>Input!E11</f>
        <v>137</v>
      </c>
      <c r="G156">
        <f>Input!F11</f>
        <v>0</v>
      </c>
      <c r="H156">
        <f>SUM(E156:G156)</f>
        <v>137</v>
      </c>
    </row>
    <row r="157" spans="1:8" ht="12.75">
      <c r="A157" s="2">
        <f>RANK(H157,$H$2:$H$251)</f>
        <v>156</v>
      </c>
      <c r="B157" s="2" t="str">
        <f>Input!A100</f>
        <v>A</v>
      </c>
      <c r="C157" t="str">
        <f>Input!B23</f>
        <v>Split Score</v>
      </c>
      <c r="D157" t="str">
        <f>Input!C23</f>
        <v>Utica Eisenhower</v>
      </c>
      <c r="E157">
        <f>Input!D23</f>
        <v>0</v>
      </c>
      <c r="F157">
        <f>Input!E23</f>
        <v>134</v>
      </c>
      <c r="G157">
        <f>Input!F23</f>
        <v>0</v>
      </c>
      <c r="H157">
        <f>SUM(E157:G157)</f>
        <v>134</v>
      </c>
    </row>
    <row r="158" spans="1:8" ht="12.75">
      <c r="A158" s="2">
        <f>RANK(H158,$H$2:$H$251)</f>
        <v>157</v>
      </c>
      <c r="B158" s="2" t="str">
        <f>Input!A246</f>
        <v>E</v>
      </c>
      <c r="C158" t="str">
        <f>Input!B194</f>
        <v>Dylan Chaffin</v>
      </c>
      <c r="D158" t="str">
        <f>Input!C194</f>
        <v>St. Clair Shores Lakeshore</v>
      </c>
      <c r="E158">
        <f>Input!D194</f>
        <v>0</v>
      </c>
      <c r="F158">
        <f>Input!E194</f>
        <v>0</v>
      </c>
      <c r="G158">
        <f>Input!F194</f>
        <v>123</v>
      </c>
      <c r="H158">
        <f>SUM(E158:G158)</f>
        <v>123</v>
      </c>
    </row>
    <row r="159" spans="1:8" ht="12.75">
      <c r="A159" s="2">
        <f>RANK(H159,$H$2:$H$251)</f>
        <v>157</v>
      </c>
      <c r="B159" s="2" t="str">
        <f>Input!A137</f>
        <v>N</v>
      </c>
      <c r="C159" t="str">
        <f>Input!B147</f>
        <v>Tyler Agueros</v>
      </c>
      <c r="D159" t="str">
        <f>Input!C147</f>
        <v>Warren Fitzgerald</v>
      </c>
      <c r="E159">
        <f>Input!D147</f>
        <v>0</v>
      </c>
      <c r="F159">
        <f>Input!E147</f>
        <v>123</v>
      </c>
      <c r="G159">
        <f>Input!F147</f>
        <v>0</v>
      </c>
      <c r="H159">
        <f>SUM(E159:G159)</f>
        <v>123</v>
      </c>
    </row>
    <row r="160" spans="1:8" ht="12.75">
      <c r="A160" s="2">
        <f>RANK(H160,$H$2:$H$251)</f>
        <v>159</v>
      </c>
      <c r="B160" s="2" t="str">
        <f>Input!A28</f>
        <v>A</v>
      </c>
      <c r="C160">
        <f>Input!B117</f>
        <v>0</v>
      </c>
      <c r="D160" t="str">
        <f>Input!C117</f>
        <v>New Baltimore Anchor Bay</v>
      </c>
      <c r="E160">
        <f>Input!D117</f>
        <v>0</v>
      </c>
      <c r="F160">
        <f>Input!E117</f>
        <v>0</v>
      </c>
      <c r="G160">
        <f>Input!F117</f>
        <v>0</v>
      </c>
      <c r="H160">
        <f>SUM(E160:G160)</f>
        <v>0</v>
      </c>
    </row>
    <row r="161" spans="1:8" ht="12.75">
      <c r="A161" s="2">
        <f>RANK(H161,$H$2:$H$251)</f>
        <v>159</v>
      </c>
      <c r="B161" s="2" t="str">
        <f>Input!A114</f>
        <v>E</v>
      </c>
      <c r="C161">
        <f>Input!B116</f>
        <v>0</v>
      </c>
      <c r="D161" t="str">
        <f>Input!C116</f>
        <v>New Baltimore Anchor Bay</v>
      </c>
      <c r="E161">
        <f>Input!D116</f>
        <v>0</v>
      </c>
      <c r="F161">
        <f>Input!E116</f>
        <v>0</v>
      </c>
      <c r="G161">
        <f>Input!F116</f>
        <v>0</v>
      </c>
      <c r="H161">
        <f>SUM(E161:G161)</f>
        <v>0</v>
      </c>
    </row>
    <row r="162" spans="1:8" ht="12.75">
      <c r="A162" s="2">
        <f>RANK(H162,$H$2:$H$251)</f>
        <v>159</v>
      </c>
      <c r="B162" s="2">
        <f>Input!A146</f>
        <v>0</v>
      </c>
      <c r="C162" t="str">
        <f>Input!B137</f>
        <v>Mike Michalski</v>
      </c>
      <c r="D162" t="str">
        <f>Input!C137</f>
        <v>Macomb L'Anse Creuse North</v>
      </c>
      <c r="E162">
        <f>Input!D137</f>
        <v>0</v>
      </c>
      <c r="F162">
        <f>Input!E137</f>
        <v>0</v>
      </c>
      <c r="G162">
        <f>Input!F137</f>
        <v>0</v>
      </c>
      <c r="H162">
        <f>SUM(E162:G162)</f>
        <v>0</v>
      </c>
    </row>
    <row r="163" spans="1:8" ht="12.75">
      <c r="A163" s="2">
        <f>RANK(H163,$H$2:$H$251)</f>
        <v>159</v>
      </c>
      <c r="B163" s="2" t="str">
        <f>Input!A256</f>
        <v>A</v>
      </c>
      <c r="C163" t="str">
        <f>Input!B43</f>
        <v>Michael Tyll</v>
      </c>
      <c r="D163" t="str">
        <f>Input!C43</f>
        <v>Richmond</v>
      </c>
      <c r="E163">
        <f>Input!D43</f>
        <v>0</v>
      </c>
      <c r="F163">
        <f>Input!E43</f>
        <v>0</v>
      </c>
      <c r="G163">
        <f>Input!F43</f>
        <v>0</v>
      </c>
      <c r="H163">
        <f>SUM(E163:G163)</f>
        <v>0</v>
      </c>
    </row>
    <row r="164" spans="1:8" ht="12.75">
      <c r="A164" s="2">
        <f>RANK(H164,$H$2:$H$251)</f>
        <v>159</v>
      </c>
      <c r="B164" s="2" t="str">
        <f>Input!A282</f>
        <v>E</v>
      </c>
      <c r="C164">
        <f>Input!B164</f>
        <v>0</v>
      </c>
      <c r="D164" t="str">
        <f>Input!C164</f>
        <v>New Haven</v>
      </c>
      <c r="E164">
        <f>Input!D164</f>
        <v>0</v>
      </c>
      <c r="F164">
        <f>Input!E164</f>
        <v>0</v>
      </c>
      <c r="G164">
        <f>Input!F164</f>
        <v>0</v>
      </c>
      <c r="H164">
        <f>SUM(E164:G164)</f>
        <v>0</v>
      </c>
    </row>
    <row r="165" spans="1:8" ht="12.75">
      <c r="A165" s="2">
        <f>RANK(H165,$H$2:$H$251)</f>
        <v>159</v>
      </c>
      <c r="B165" s="2">
        <f>Input!A119</f>
        <v>0</v>
      </c>
      <c r="C165" t="str">
        <f>Input!B248</f>
        <v>Josh Pointer</v>
      </c>
      <c r="D165" t="str">
        <f>Input!C248</f>
        <v>Utica</v>
      </c>
      <c r="E165">
        <f>Input!D248</f>
        <v>0</v>
      </c>
      <c r="F165">
        <f>Input!E248</f>
        <v>0</v>
      </c>
      <c r="G165">
        <f>Input!F248</f>
        <v>0</v>
      </c>
      <c r="H165">
        <f>SUM(E165:G165)</f>
        <v>0</v>
      </c>
    </row>
    <row r="166" spans="1:8" ht="12.75">
      <c r="A166" s="2">
        <f>RANK(H166,$H$2:$H$251)</f>
        <v>159</v>
      </c>
      <c r="B166" s="2">
        <f>Input!A59</f>
        <v>0</v>
      </c>
      <c r="C166" t="str">
        <f>Input!B172</f>
        <v>Tyler Hudgens</v>
      </c>
      <c r="D166" t="str">
        <f>Input!C172</f>
        <v>Utica Henry Ford II</v>
      </c>
      <c r="E166">
        <f>Input!D172</f>
        <v>0</v>
      </c>
      <c r="F166">
        <f>Input!E172</f>
        <v>0</v>
      </c>
      <c r="G166">
        <f>Input!F172</f>
        <v>0</v>
      </c>
      <c r="H166">
        <f>SUM(E166:G166)</f>
        <v>0</v>
      </c>
    </row>
    <row r="167" spans="1:8" ht="12.75">
      <c r="A167" s="2">
        <f>RANK(H167,$H$2:$H$251)</f>
        <v>159</v>
      </c>
      <c r="B167" s="2">
        <f>Input!A211</f>
        <v>0</v>
      </c>
      <c r="C167" t="str">
        <f>Input!B31</f>
        <v>Ryan Halperin</v>
      </c>
      <c r="D167" t="str">
        <f>Input!C31</f>
        <v>East Point East Detroit</v>
      </c>
      <c r="E167">
        <f>Input!D31</f>
        <v>0</v>
      </c>
      <c r="F167">
        <f>Input!E31</f>
        <v>0</v>
      </c>
      <c r="G167">
        <f>Input!F31</f>
        <v>0</v>
      </c>
      <c r="H167">
        <f>SUM(E167:G167)</f>
        <v>0</v>
      </c>
    </row>
    <row r="168" spans="1:8" ht="12.75">
      <c r="A168" s="2">
        <f>RANK(H168,$H$2:$H$251)</f>
        <v>159</v>
      </c>
      <c r="B168" s="2">
        <f>Input!A194</f>
        <v>0</v>
      </c>
      <c r="C168">
        <f>Input!B104</f>
        <v>0</v>
      </c>
      <c r="D168" t="str">
        <f>Input!C104</f>
        <v>Sterling Heights Stevenson</v>
      </c>
      <c r="E168">
        <f>Input!D104</f>
        <v>0</v>
      </c>
      <c r="F168">
        <f>Input!E104</f>
        <v>0</v>
      </c>
      <c r="G168">
        <f>Input!F104</f>
        <v>0</v>
      </c>
      <c r="H168">
        <f>SUM(E168:G168)</f>
        <v>0</v>
      </c>
    </row>
    <row r="169" spans="1:8" ht="12.75">
      <c r="A169" s="2">
        <f>RANK(H169,$H$2:$H$251)</f>
        <v>159</v>
      </c>
      <c r="B169" s="2">
        <f>Input!A129</f>
        <v>0</v>
      </c>
      <c r="C169" t="str">
        <f>Input!B107</f>
        <v>Split Score</v>
      </c>
      <c r="D169" t="str">
        <f>Input!C107</f>
        <v>Sterling Heights Stevenson</v>
      </c>
      <c r="E169">
        <f>Input!D107</f>
        <v>0</v>
      </c>
      <c r="F169">
        <f>Input!E107</f>
        <v>0</v>
      </c>
      <c r="G169">
        <f>Input!F107</f>
        <v>0</v>
      </c>
      <c r="H169">
        <f>SUM(E169:G169)</f>
        <v>0</v>
      </c>
    </row>
    <row r="170" spans="1:8" ht="12.75">
      <c r="A170" s="2">
        <f>RANK(H170,$H$2:$H$251)</f>
        <v>159</v>
      </c>
      <c r="B170" s="2">
        <f>Input!A20</f>
        <v>4</v>
      </c>
      <c r="C170" t="str">
        <f>Input!B64</f>
        <v>Brandon Sieben</v>
      </c>
      <c r="D170" t="str">
        <f>Input!C64</f>
        <v>St. Clair Shores South Lake</v>
      </c>
      <c r="E170">
        <f>Input!D64</f>
        <v>0</v>
      </c>
      <c r="F170">
        <f>Input!E64</f>
        <v>0</v>
      </c>
      <c r="G170">
        <f>Input!F64</f>
        <v>0</v>
      </c>
      <c r="H170">
        <f>SUM(E170:G170)</f>
        <v>0</v>
      </c>
    </row>
    <row r="171" spans="1:8" ht="12.75">
      <c r="A171" s="2">
        <f>RANK(H171,$H$2:$H$251)</f>
        <v>159</v>
      </c>
      <c r="B171" s="2" t="str">
        <f>Input!A197</f>
        <v>N</v>
      </c>
      <c r="C171">
        <f>Input!B106</f>
        <v>0</v>
      </c>
      <c r="D171" t="str">
        <f>Input!C106</f>
        <v>Sterling Heights Stevenson</v>
      </c>
      <c r="E171">
        <f>Input!D106</f>
        <v>0</v>
      </c>
      <c r="F171">
        <f>Input!E106</f>
        <v>0</v>
      </c>
      <c r="G171">
        <f>Input!F106</f>
        <v>0</v>
      </c>
      <c r="H171">
        <f>SUM(E171:G171)</f>
        <v>0</v>
      </c>
    </row>
    <row r="172" spans="1:8" ht="12.75">
      <c r="A172" s="2">
        <f>RANK(H172,$H$2:$H$251)</f>
        <v>159</v>
      </c>
      <c r="B172" s="2">
        <f>Input!A81</f>
        <v>0</v>
      </c>
      <c r="C172" t="str">
        <f>Input!B83</f>
        <v>Split Score</v>
      </c>
      <c r="D172" t="str">
        <f>Input!C83</f>
        <v>Roseville</v>
      </c>
      <c r="E172">
        <f>Input!D83</f>
        <v>0</v>
      </c>
      <c r="F172">
        <f>Input!E83</f>
        <v>0</v>
      </c>
      <c r="G172">
        <f>Input!F83</f>
        <v>0</v>
      </c>
      <c r="H172">
        <f>SUM(E172:G172)</f>
        <v>0</v>
      </c>
    </row>
    <row r="173" spans="1:8" ht="12.75">
      <c r="A173" s="2">
        <f>RANK(H173,$H$2:$H$251)</f>
        <v>159</v>
      </c>
      <c r="B173" s="2">
        <f>Input!A33</f>
        <v>0</v>
      </c>
      <c r="C173" t="str">
        <f>Input!B143</f>
        <v>Split Score</v>
      </c>
      <c r="D173" t="str">
        <f>Input!C143</f>
        <v>Macomb L'Anse Creuse North</v>
      </c>
      <c r="E173">
        <f>Input!D143</f>
        <v>0</v>
      </c>
      <c r="F173">
        <f>Input!E143</f>
        <v>0</v>
      </c>
      <c r="G173">
        <f>Input!F143</f>
        <v>0</v>
      </c>
      <c r="H173">
        <f>SUM(E173:G173)</f>
        <v>0</v>
      </c>
    </row>
    <row r="174" spans="1:8" ht="12.75">
      <c r="A174" s="2">
        <f>RANK(H174,$H$2:$H$251)</f>
        <v>159</v>
      </c>
      <c r="B174" s="2" t="str">
        <f>Input!A136</f>
        <v>A</v>
      </c>
      <c r="C174">
        <f>Input!B236</f>
        <v>0</v>
      </c>
      <c r="D174" t="str">
        <f>Input!C236</f>
        <v>Romeo</v>
      </c>
      <c r="E174">
        <f>Input!D236</f>
        <v>0</v>
      </c>
      <c r="F174">
        <f>Input!E236</f>
        <v>0</v>
      </c>
      <c r="G174">
        <f>Input!F236</f>
        <v>0</v>
      </c>
      <c r="H174">
        <f>SUM(E174:G174)</f>
        <v>0</v>
      </c>
    </row>
    <row r="175" spans="1:8" ht="12.75">
      <c r="A175" s="2">
        <f>RANK(H175,$H$2:$H$251)</f>
        <v>159</v>
      </c>
      <c r="B175" s="2" t="str">
        <f>Input!A41</f>
        <v>N</v>
      </c>
      <c r="C175" t="str">
        <f>Input!B155</f>
        <v>Split Score</v>
      </c>
      <c r="D175" t="str">
        <f>Input!C155</f>
        <v>Warren Fitzgerald</v>
      </c>
      <c r="E175">
        <f>Input!D155</f>
        <v>0</v>
      </c>
      <c r="F175">
        <f>Input!E155</f>
        <v>0</v>
      </c>
      <c r="G175">
        <f>Input!F155</f>
        <v>0</v>
      </c>
      <c r="H175">
        <f>SUM(E175:G175)</f>
        <v>0</v>
      </c>
    </row>
    <row r="176" spans="1:8" ht="12.75">
      <c r="A176" s="2">
        <f>RANK(H176,$H$2:$H$251)</f>
        <v>159</v>
      </c>
      <c r="B176" s="2" t="str">
        <f>Input!A222</f>
        <v>E</v>
      </c>
      <c r="C176">
        <f>Input!B152</f>
        <v>0</v>
      </c>
      <c r="D176" t="str">
        <f>Input!C152</f>
        <v>Warren Fitzgerald</v>
      </c>
      <c r="E176">
        <f>Input!D152</f>
        <v>0</v>
      </c>
      <c r="F176">
        <f>Input!E152</f>
        <v>0</v>
      </c>
      <c r="G176">
        <f>Input!F152</f>
        <v>0</v>
      </c>
      <c r="H176">
        <f>SUM(E176:G176)</f>
        <v>0</v>
      </c>
    </row>
    <row r="177" spans="1:8" ht="12.75">
      <c r="A177" s="2">
        <f>RANK(H177,$H$2:$H$251)</f>
        <v>159</v>
      </c>
      <c r="B177" s="2">
        <f>Input!A93</f>
        <v>0</v>
      </c>
      <c r="C177" t="str">
        <f>Input!B163</f>
        <v>Kyle Theisen</v>
      </c>
      <c r="D177" t="str">
        <f>Input!C163</f>
        <v>New Haven</v>
      </c>
      <c r="E177">
        <f>Input!D163</f>
        <v>0</v>
      </c>
      <c r="F177">
        <f>Input!E163</f>
        <v>0</v>
      </c>
      <c r="G177">
        <f>Input!F163</f>
        <v>0</v>
      </c>
      <c r="H177">
        <f>SUM(E177:G177)</f>
        <v>0</v>
      </c>
    </row>
    <row r="178" spans="1:8" ht="12.75">
      <c r="A178" s="2">
        <f>RANK(H178,$H$2:$H$251)</f>
        <v>159</v>
      </c>
      <c r="B178" s="2">
        <f>Input!A203</f>
        <v>0</v>
      </c>
      <c r="C178">
        <f>Input!B224</f>
        <v>0</v>
      </c>
      <c r="D178" t="str">
        <f>Input!C224</f>
        <v>Warren Woods Tower</v>
      </c>
      <c r="E178">
        <f>Input!D224</f>
        <v>0</v>
      </c>
      <c r="F178">
        <f>Input!E224</f>
        <v>0</v>
      </c>
      <c r="G178">
        <f>Input!F224</f>
        <v>0</v>
      </c>
      <c r="H178">
        <f>SUM(E178:G178)</f>
        <v>0</v>
      </c>
    </row>
    <row r="179" spans="1:8" ht="12.75">
      <c r="A179" s="2">
        <f>RANK(H179,$H$2:$H$251)</f>
        <v>159</v>
      </c>
      <c r="B179" s="2">
        <f>Input!A8</f>
        <v>3</v>
      </c>
      <c r="C179" t="str">
        <f>Input!B19</f>
        <v>Jesse Schneider</v>
      </c>
      <c r="D179" t="str">
        <f>Input!C19</f>
        <v>Utica Eisenhower</v>
      </c>
      <c r="E179">
        <f>Input!D19</f>
        <v>0</v>
      </c>
      <c r="F179">
        <f>Input!E19</f>
        <v>0</v>
      </c>
      <c r="G179">
        <f>Input!F19</f>
        <v>0</v>
      </c>
      <c r="H179">
        <f>SUM(E179:G179)</f>
        <v>0</v>
      </c>
    </row>
    <row r="180" spans="1:8" ht="12.75">
      <c r="A180" s="2">
        <f>RANK(H180,$H$2:$H$251)</f>
        <v>159</v>
      </c>
      <c r="B180" s="2" t="str">
        <f>Input!A245</f>
        <v>N</v>
      </c>
      <c r="C180">
        <f>Input!B212</f>
        <v>0</v>
      </c>
      <c r="D180" t="str">
        <f>Input!C212</f>
        <v>Sterling Heights</v>
      </c>
      <c r="E180">
        <f>Input!D212</f>
        <v>0</v>
      </c>
      <c r="F180">
        <f>Input!E212</f>
        <v>0</v>
      </c>
      <c r="G180">
        <f>Input!F212</f>
        <v>0</v>
      </c>
      <c r="H180">
        <f>SUM(E180:G180)</f>
        <v>0</v>
      </c>
    </row>
    <row r="181" spans="1:8" ht="12.75">
      <c r="A181" s="2">
        <f>RANK(H181,$H$2:$H$251)</f>
        <v>159</v>
      </c>
      <c r="B181" s="2">
        <f>Input!A80</f>
        <v>9</v>
      </c>
      <c r="C181" t="str">
        <f>Input!B128</f>
        <v>Nick Thrush</v>
      </c>
      <c r="D181" t="str">
        <f>Input!C128</f>
        <v>Clinton Township Chippewa Valley</v>
      </c>
      <c r="E181">
        <f>Input!D128</f>
        <v>0</v>
      </c>
      <c r="F181">
        <f>Input!E128</f>
        <v>0</v>
      </c>
      <c r="G181">
        <f>Input!F128</f>
        <v>0</v>
      </c>
      <c r="H181">
        <f>SUM(E181:G181)</f>
        <v>0</v>
      </c>
    </row>
    <row r="182" spans="1:8" ht="12.75">
      <c r="A182" s="2">
        <f>RANK(H182,$H$2:$H$251)</f>
        <v>159</v>
      </c>
      <c r="B182" s="2" t="str">
        <f>Input!A123</f>
        <v>L</v>
      </c>
      <c r="C182" t="str">
        <f>Input!B235</f>
        <v>Kirk Lightcap</v>
      </c>
      <c r="D182" t="str">
        <f>Input!C235</f>
        <v>Romeo</v>
      </c>
      <c r="E182">
        <f>Input!D235</f>
        <v>0</v>
      </c>
      <c r="F182">
        <f>Input!E235</f>
        <v>0</v>
      </c>
      <c r="G182">
        <f>Input!F235</f>
        <v>0</v>
      </c>
      <c r="H182">
        <f>SUM(E182:G182)</f>
        <v>0</v>
      </c>
    </row>
    <row r="183" spans="1:8" ht="12.75">
      <c r="A183" s="2">
        <f>RANK(H183,$H$2:$H$251)</f>
        <v>159</v>
      </c>
      <c r="B183" s="2">
        <f>Input!A140</f>
        <v>14</v>
      </c>
      <c r="C183" t="str">
        <f>Input!B71</f>
        <v>Split Score</v>
      </c>
      <c r="D183" t="str">
        <f>Input!C71</f>
        <v>St. Clair Shores South Lake</v>
      </c>
      <c r="E183">
        <f>Input!D71</f>
        <v>0</v>
      </c>
      <c r="F183">
        <f>Input!E71</f>
        <v>0</v>
      </c>
      <c r="G183">
        <f>Input!F71</f>
        <v>0</v>
      </c>
      <c r="H183">
        <f>SUM(E183:G183)</f>
        <v>0</v>
      </c>
    </row>
    <row r="184" spans="1:8" ht="12.75">
      <c r="A184" s="2">
        <f>RANK(H184,$H$2:$H$251)</f>
        <v>159</v>
      </c>
      <c r="B184" s="2" t="str">
        <f>Input!A65</f>
        <v>N</v>
      </c>
      <c r="C184" t="str">
        <f>Input!B247</f>
        <v>David Lynn</v>
      </c>
      <c r="D184" t="str">
        <f>Input!C247</f>
        <v>Utica</v>
      </c>
      <c r="E184">
        <f>Input!D247</f>
        <v>0</v>
      </c>
      <c r="F184">
        <f>Input!E247</f>
        <v>0</v>
      </c>
      <c r="G184">
        <f>Input!F247</f>
        <v>0</v>
      </c>
      <c r="H184">
        <f>SUM(E184:G184)</f>
        <v>0</v>
      </c>
    </row>
    <row r="185" spans="1:8" ht="12.75">
      <c r="A185" s="2">
        <f>RANK(H185,$H$2:$H$251)</f>
        <v>159</v>
      </c>
      <c r="B185" s="2">
        <f>Input!A158</f>
        <v>0</v>
      </c>
      <c r="C185">
        <f>Input!B273</f>
        <v>0</v>
      </c>
      <c r="D185" t="str">
        <f>Input!C273</f>
        <v>Warren De La Salle</v>
      </c>
      <c r="E185">
        <f>Input!D273</f>
        <v>0</v>
      </c>
      <c r="F185">
        <f>Input!E273</f>
        <v>0</v>
      </c>
      <c r="G185">
        <f>Input!F273</f>
        <v>0</v>
      </c>
      <c r="H185">
        <f>SUM(E185:G185)</f>
        <v>0</v>
      </c>
    </row>
    <row r="186" spans="1:8" ht="12.75">
      <c r="A186" s="2">
        <f>RANK(H186,$H$2:$H$251)</f>
        <v>159</v>
      </c>
      <c r="B186" s="2">
        <f>Input!A44</f>
        <v>6</v>
      </c>
      <c r="C186" t="str">
        <f>Input!B167</f>
        <v>Split Score</v>
      </c>
      <c r="D186" t="str">
        <f>Input!C167</f>
        <v>New Haven</v>
      </c>
      <c r="E186">
        <f>Input!D167</f>
        <v>0</v>
      </c>
      <c r="F186">
        <f>Input!E167</f>
        <v>0</v>
      </c>
      <c r="G186">
        <f>Input!F167</f>
        <v>0</v>
      </c>
      <c r="H186">
        <f>SUM(E186:G186)</f>
        <v>0</v>
      </c>
    </row>
    <row r="187" spans="1:8" ht="12.75">
      <c r="A187" s="2">
        <f>RANK(H187,$H$2:$H$251)</f>
        <v>159</v>
      </c>
      <c r="B187" s="2">
        <f>Input!A23</f>
        <v>0</v>
      </c>
      <c r="C187">
        <f>Input!B118</f>
        <v>0</v>
      </c>
      <c r="D187" t="str">
        <f>Input!C118</f>
        <v>New Baltimore Anchor Bay</v>
      </c>
      <c r="E187">
        <f>Input!D118</f>
        <v>0</v>
      </c>
      <c r="F187">
        <f>Input!E118</f>
        <v>0</v>
      </c>
      <c r="G187">
        <f>Input!F118</f>
        <v>0</v>
      </c>
      <c r="H187">
        <f>SUM(E187:G187)</f>
        <v>0</v>
      </c>
    </row>
    <row r="188" spans="1:8" ht="12.75">
      <c r="A188" s="2">
        <f>RANK(H188,$H$2:$H$251)</f>
        <v>159</v>
      </c>
      <c r="B188" s="2">
        <f>Input!A237</f>
        <v>0</v>
      </c>
      <c r="C188">
        <f>Input!B129</f>
        <v>0</v>
      </c>
      <c r="D188" t="str">
        <f>Input!C129</f>
        <v>Clinton Township Chippewa Valley</v>
      </c>
      <c r="E188">
        <f>Input!D129</f>
        <v>0</v>
      </c>
      <c r="F188">
        <f>Input!E129</f>
        <v>0</v>
      </c>
      <c r="G188">
        <f>Input!F129</f>
        <v>0</v>
      </c>
      <c r="H188">
        <f>SUM(E188:G188)</f>
        <v>0</v>
      </c>
    </row>
    <row r="189" spans="1:8" ht="12.75">
      <c r="A189" s="2">
        <f>RANK(H189,$H$2:$H$251)</f>
        <v>159</v>
      </c>
      <c r="B189" s="2">
        <f>Input!A127</f>
        <v>0</v>
      </c>
      <c r="C189">
        <f>Input!B8</f>
        <v>0</v>
      </c>
      <c r="D189" t="str">
        <f>Input!C8</f>
        <v>St. Clair Shores Lakeview</v>
      </c>
      <c r="E189">
        <f>Input!D8</f>
        <v>0</v>
      </c>
      <c r="F189">
        <f>Input!E8</f>
        <v>0</v>
      </c>
      <c r="G189">
        <f>Input!F8</f>
        <v>0</v>
      </c>
      <c r="H189">
        <f>SUM(E189:G189)</f>
        <v>0</v>
      </c>
    </row>
    <row r="190" spans="1:8" ht="12.75">
      <c r="A190" s="2">
        <f>RANK(H190,$H$2:$H$251)</f>
        <v>159</v>
      </c>
      <c r="B190" s="2">
        <f>Input!A272</f>
        <v>25</v>
      </c>
      <c r="C190">
        <f>Input!B20</f>
        <v>0</v>
      </c>
      <c r="D190" t="str">
        <f>Input!C20</f>
        <v>Utica Eisenhower</v>
      </c>
      <c r="E190">
        <f>Input!D20</f>
        <v>0</v>
      </c>
      <c r="F190">
        <f>Input!E20</f>
        <v>0</v>
      </c>
      <c r="G190">
        <f>Input!F20</f>
        <v>0</v>
      </c>
      <c r="H190">
        <f>SUM(E190:G190)</f>
        <v>0</v>
      </c>
    </row>
    <row r="191" spans="1:8" ht="12.75">
      <c r="A191" s="2">
        <f>RANK(H191,$H$2:$H$251)</f>
        <v>159</v>
      </c>
      <c r="B191" s="2" t="str">
        <f>Input!A5</f>
        <v>N</v>
      </c>
      <c r="C191" t="str">
        <f>Input!B80</f>
        <v>Dan Radcliff</v>
      </c>
      <c r="D191" t="str">
        <f>Input!C80</f>
        <v>Roseville</v>
      </c>
      <c r="E191">
        <f>Input!D80</f>
        <v>0</v>
      </c>
      <c r="F191">
        <f>Input!E80</f>
        <v>0</v>
      </c>
      <c r="G191">
        <f>Input!F80</f>
        <v>0</v>
      </c>
      <c r="H191">
        <f>SUM(E191:G191)</f>
        <v>0</v>
      </c>
    </row>
    <row r="192" spans="1:8" ht="12.75">
      <c r="A192" s="2">
        <f>RANK(H192,$H$2:$H$251)</f>
        <v>159</v>
      </c>
      <c r="B192" s="2">
        <f>Input!A11</f>
        <v>0</v>
      </c>
      <c r="C192" t="str">
        <f>Input!B179</f>
        <v>Split Score</v>
      </c>
      <c r="D192" t="str">
        <f>Input!C179</f>
        <v>Utica Henry Ford II</v>
      </c>
      <c r="E192">
        <f>Input!D179</f>
        <v>0</v>
      </c>
      <c r="F192">
        <f>Input!E179</f>
        <v>0</v>
      </c>
      <c r="G192">
        <f>Input!F179</f>
        <v>0</v>
      </c>
      <c r="H192">
        <f>SUM(E192:G192)</f>
        <v>0</v>
      </c>
    </row>
    <row r="193" spans="1:8" ht="12.75">
      <c r="A193" s="2">
        <f>RANK(H193,$H$2:$H$251)</f>
        <v>159</v>
      </c>
      <c r="B193" s="2" t="str">
        <f>Input!A17</f>
        <v>N</v>
      </c>
      <c r="C193">
        <f>Input!B272</f>
        <v>0</v>
      </c>
      <c r="D193" t="str">
        <f>Input!C272</f>
        <v>Warren De La Salle</v>
      </c>
      <c r="E193">
        <f>Input!D272</f>
        <v>0</v>
      </c>
      <c r="F193">
        <f>Input!E272</f>
        <v>0</v>
      </c>
      <c r="G193">
        <f>Input!F272</f>
        <v>0</v>
      </c>
      <c r="H193">
        <f>SUM(E193:G193)</f>
        <v>0</v>
      </c>
    </row>
    <row r="194" spans="1:8" ht="12.75">
      <c r="A194" s="2">
        <f>RANK(H194,$H$2:$H$251)</f>
        <v>159</v>
      </c>
      <c r="B194" s="2">
        <f>Input!A71</f>
        <v>0</v>
      </c>
      <c r="C194" t="str">
        <f>Input!B59</f>
        <v>Split Score</v>
      </c>
      <c r="D194" t="str">
        <f>Input!C59</f>
        <v>Warren Mott</v>
      </c>
      <c r="E194">
        <f>Input!D59</f>
        <v>0</v>
      </c>
      <c r="F194">
        <f>Input!E59</f>
        <v>0</v>
      </c>
      <c r="G194">
        <f>Input!F59</f>
        <v>0</v>
      </c>
      <c r="H194">
        <f>SUM(E194:G194)</f>
        <v>0</v>
      </c>
    </row>
    <row r="195" spans="1:8" ht="12.75">
      <c r="A195" s="2">
        <f>RANK(H195,$H$2:$H$251)</f>
        <v>159</v>
      </c>
      <c r="B195" s="2">
        <f>Input!A94</f>
        <v>0</v>
      </c>
      <c r="C195" t="str">
        <f>Input!B35</f>
        <v>Split Score</v>
      </c>
      <c r="D195" t="str">
        <f>Input!C35</f>
        <v>East Point East Detroit</v>
      </c>
      <c r="E195">
        <f>Input!D35</f>
        <v>0</v>
      </c>
      <c r="F195">
        <f>Input!E35</f>
        <v>0</v>
      </c>
      <c r="G195">
        <f>Input!F35</f>
        <v>0</v>
      </c>
      <c r="H195">
        <f>SUM(E195:G195)</f>
        <v>0</v>
      </c>
    </row>
    <row r="196" spans="1:8" ht="12.75">
      <c r="A196" s="2">
        <f>RANK(H196,$H$2:$H$251)</f>
        <v>159</v>
      </c>
      <c r="B196" s="2">
        <f>Input!A103</f>
        <v>0</v>
      </c>
      <c r="C196">
        <f>Input!B140</f>
        <v>0</v>
      </c>
      <c r="D196" t="str">
        <f>Input!C140</f>
        <v>Macomb L'Anse Creuse North</v>
      </c>
      <c r="E196">
        <f>Input!D140</f>
        <v>0</v>
      </c>
      <c r="F196">
        <f>Input!E140</f>
        <v>0</v>
      </c>
      <c r="G196">
        <f>Input!F140</f>
        <v>0</v>
      </c>
      <c r="H196">
        <f>SUM(E196:G196)</f>
        <v>0</v>
      </c>
    </row>
    <row r="197" spans="1:8" ht="12.75">
      <c r="A197" s="2">
        <f>RANK(H197,$H$2:$H$251)</f>
        <v>159</v>
      </c>
      <c r="B197" s="2">
        <f>Input!A104</f>
        <v>11</v>
      </c>
      <c r="C197">
        <f>Input!B141</f>
        <v>0</v>
      </c>
      <c r="D197" t="str">
        <f>Input!C141</f>
        <v>Macomb L'Anse Creuse North</v>
      </c>
      <c r="E197">
        <f>Input!D141</f>
        <v>0</v>
      </c>
      <c r="F197">
        <f>Input!E141</f>
        <v>0</v>
      </c>
      <c r="G197">
        <f>Input!F141</f>
        <v>0</v>
      </c>
      <c r="H197">
        <f>SUM(E197:G197)</f>
        <v>0</v>
      </c>
    </row>
    <row r="198" spans="1:8" ht="12.75">
      <c r="A198" s="2">
        <f>RANK(H198,$H$2:$H$251)</f>
        <v>159</v>
      </c>
      <c r="B198" s="2">
        <f>Input!A106</f>
        <v>0</v>
      </c>
      <c r="C198">
        <f>Input!B142</f>
        <v>0</v>
      </c>
      <c r="D198" t="str">
        <f>Input!C142</f>
        <v>Macomb L'Anse Creuse North</v>
      </c>
      <c r="E198">
        <f>Input!D142</f>
        <v>0</v>
      </c>
      <c r="F198">
        <f>Input!E142</f>
        <v>0</v>
      </c>
      <c r="G198">
        <f>Input!F142</f>
        <v>0</v>
      </c>
      <c r="H198">
        <f>SUM(E198:G198)</f>
        <v>0</v>
      </c>
    </row>
    <row r="199" spans="1:8" ht="12.75">
      <c r="A199" s="2">
        <f>RANK(H199,$H$2:$H$251)</f>
        <v>159</v>
      </c>
      <c r="B199" s="2">
        <f>Input!A115</f>
        <v>0</v>
      </c>
      <c r="C199" t="str">
        <f>Input!B251</f>
        <v>Split Score</v>
      </c>
      <c r="D199" t="str">
        <f>Input!C251</f>
        <v>Utica</v>
      </c>
      <c r="E199">
        <f>Input!D251</f>
        <v>0</v>
      </c>
      <c r="F199">
        <f>Input!E251</f>
        <v>0</v>
      </c>
      <c r="G199">
        <f>Input!F251</f>
        <v>0</v>
      </c>
      <c r="H199">
        <f>SUM(E199:G199)</f>
        <v>0</v>
      </c>
    </row>
    <row r="200" spans="1:8" ht="12.75">
      <c r="A200" s="2">
        <f>RANK(H200,$H$2:$H$251)</f>
        <v>159</v>
      </c>
      <c r="B200" s="2">
        <f>Input!A116</f>
        <v>12</v>
      </c>
      <c r="C200">
        <f>Input!B250</f>
        <v>0</v>
      </c>
      <c r="D200" t="str">
        <f>Input!C250</f>
        <v>Utica</v>
      </c>
      <c r="E200">
        <f>Input!D250</f>
        <v>0</v>
      </c>
      <c r="F200">
        <f>Input!E250</f>
        <v>0</v>
      </c>
      <c r="G200">
        <f>Input!F250</f>
        <v>0</v>
      </c>
      <c r="H200">
        <f>SUM(E200:G200)</f>
        <v>0</v>
      </c>
    </row>
    <row r="201" spans="1:8" ht="12.75">
      <c r="A201" s="2">
        <f>RANK(H201,$H$2:$H$251)</f>
        <v>159</v>
      </c>
      <c r="B201" s="2">
        <f>Input!A118</f>
        <v>0</v>
      </c>
      <c r="C201">
        <f>Input!B249</f>
        <v>0</v>
      </c>
      <c r="D201" t="str">
        <f>Input!C249</f>
        <v>Utica</v>
      </c>
      <c r="E201">
        <f>Input!D249</f>
        <v>0</v>
      </c>
      <c r="F201">
        <f>Input!E249</f>
        <v>0</v>
      </c>
      <c r="G201">
        <f>Input!F249</f>
        <v>0</v>
      </c>
      <c r="H201">
        <f>SUM(E201:G201)</f>
        <v>0</v>
      </c>
    </row>
    <row r="202" spans="1:8" ht="12.75">
      <c r="A202" s="2">
        <f>RANK(H202,$H$2:$H$251)</f>
        <v>159</v>
      </c>
      <c r="B202" s="2" t="str">
        <f>Input!A124</f>
        <v>A</v>
      </c>
      <c r="C202">
        <f>Input!B237</f>
        <v>0</v>
      </c>
      <c r="D202" t="str">
        <f>Input!C237</f>
        <v>Romeo</v>
      </c>
      <c r="E202">
        <f>Input!D237</f>
        <v>0</v>
      </c>
      <c r="F202">
        <f>Input!E237</f>
        <v>0</v>
      </c>
      <c r="G202">
        <f>Input!F237</f>
        <v>0</v>
      </c>
      <c r="H202">
        <f>SUM(E202:G202)</f>
        <v>0</v>
      </c>
    </row>
    <row r="203" spans="1:8" ht="12.75">
      <c r="A203" s="2">
        <f>RANK(H203,$H$2:$H$251)</f>
        <v>159</v>
      </c>
      <c r="B203" s="2" t="str">
        <f>Input!A125</f>
        <v>N</v>
      </c>
      <c r="C203">
        <f>Input!B238</f>
        <v>0</v>
      </c>
      <c r="D203" t="str">
        <f>Input!C238</f>
        <v>Romeo</v>
      </c>
      <c r="E203">
        <f>Input!D238</f>
        <v>0</v>
      </c>
      <c r="F203">
        <f>Input!E238</f>
        <v>0</v>
      </c>
      <c r="G203">
        <f>Input!F238</f>
        <v>0</v>
      </c>
      <c r="H203">
        <f>SUM(E203:G203)</f>
        <v>0</v>
      </c>
    </row>
    <row r="204" spans="1:8" ht="12.75">
      <c r="A204" s="2">
        <f>RANK(H204,$H$2:$H$251)</f>
        <v>159</v>
      </c>
      <c r="B204" s="2" t="str">
        <f>Input!A126</f>
        <v>E</v>
      </c>
      <c r="C204" t="str">
        <f>Input!B239</f>
        <v>Split Score</v>
      </c>
      <c r="D204" t="str">
        <f>Input!C239</f>
        <v>Romeo</v>
      </c>
      <c r="E204">
        <f>Input!D239</f>
        <v>0</v>
      </c>
      <c r="F204">
        <f>Input!E239</f>
        <v>0</v>
      </c>
      <c r="G204">
        <f>Input!F239</f>
        <v>0</v>
      </c>
      <c r="H204">
        <f>SUM(E204:G204)</f>
        <v>0</v>
      </c>
    </row>
    <row r="205" spans="1:8" ht="12.75">
      <c r="A205" s="2">
        <f>RANK(H205,$H$2:$H$251)</f>
        <v>159</v>
      </c>
      <c r="B205" s="2">
        <f>Input!A142</f>
        <v>0</v>
      </c>
      <c r="C205">
        <f>Input!B69</f>
        <v>0</v>
      </c>
      <c r="D205" t="str">
        <f>Input!C69</f>
        <v>St. Clair Shores South Lake</v>
      </c>
      <c r="E205">
        <f>Input!D69</f>
        <v>0</v>
      </c>
      <c r="F205">
        <f>Input!E69</f>
        <v>0</v>
      </c>
      <c r="G205">
        <f>Input!F69</f>
        <v>0</v>
      </c>
      <c r="H205">
        <f>SUM(E205:G205)</f>
        <v>0</v>
      </c>
    </row>
    <row r="206" spans="1:8" ht="12.75">
      <c r="A206" s="2">
        <f>RANK(H206,$H$2:$H$251)</f>
        <v>159</v>
      </c>
      <c r="B206" s="2" t="str">
        <f>Input!A148</f>
        <v>A</v>
      </c>
      <c r="C206" t="str">
        <f>Input!B67</f>
        <v>Umari Enoex</v>
      </c>
      <c r="D206" t="str">
        <f>Input!C67</f>
        <v>St. Clair Shores South Lake</v>
      </c>
      <c r="E206">
        <f>Input!D67</f>
        <v>0</v>
      </c>
      <c r="F206">
        <f>Input!E67</f>
        <v>0</v>
      </c>
      <c r="G206">
        <f>Input!F67</f>
        <v>0</v>
      </c>
      <c r="H206">
        <f>SUM(E206:G206)</f>
        <v>0</v>
      </c>
    </row>
    <row r="207" spans="1:8" ht="12.75">
      <c r="A207" s="2">
        <f>RANK(H207,$H$2:$H$251)</f>
        <v>159</v>
      </c>
      <c r="B207" s="2" t="str">
        <f>Input!A149</f>
        <v>N</v>
      </c>
      <c r="C207">
        <f>Input!B70</f>
        <v>0</v>
      </c>
      <c r="D207" t="str">
        <f>Input!C70</f>
        <v>St. Clair Shores South Lake</v>
      </c>
      <c r="E207">
        <f>Input!D70</f>
        <v>0</v>
      </c>
      <c r="F207">
        <f>Input!E70</f>
        <v>0</v>
      </c>
      <c r="G207">
        <f>Input!F70</f>
        <v>0</v>
      </c>
      <c r="H207">
        <f>SUM(E207:G207)</f>
        <v>0</v>
      </c>
    </row>
    <row r="208" spans="1:8" ht="12.75">
      <c r="A208" s="2">
        <f>RANK(H208,$H$2:$H$251)</f>
        <v>159</v>
      </c>
      <c r="B208" s="2">
        <f>Input!A153</f>
        <v>0</v>
      </c>
      <c r="C208">
        <f>Input!B21</f>
        <v>0</v>
      </c>
      <c r="D208" t="str">
        <f>Input!C21</f>
        <v>Utica Eisenhower</v>
      </c>
      <c r="E208">
        <f>Input!D21</f>
        <v>0</v>
      </c>
      <c r="F208">
        <f>Input!E21</f>
        <v>0</v>
      </c>
      <c r="G208">
        <f>Input!F21</f>
        <v>0</v>
      </c>
      <c r="H208">
        <f>SUM(E208:G208)</f>
        <v>0</v>
      </c>
    </row>
    <row r="209" spans="1:8" ht="12.75">
      <c r="A209" s="2">
        <f>RANK(H209,$H$2:$H$251)</f>
        <v>159</v>
      </c>
      <c r="B209" s="2">
        <f>Input!A154</f>
        <v>0</v>
      </c>
      <c r="C209">
        <f>Input!B22</f>
        <v>0</v>
      </c>
      <c r="D209" t="str">
        <f>Input!C22</f>
        <v>Utica Eisenhower</v>
      </c>
      <c r="E209">
        <f>Input!D22</f>
        <v>0</v>
      </c>
      <c r="F209">
        <f>Input!E22</f>
        <v>0</v>
      </c>
      <c r="G209">
        <f>Input!F22</f>
        <v>0</v>
      </c>
      <c r="H209">
        <f>SUM(E209:G209)</f>
        <v>0</v>
      </c>
    </row>
    <row r="210" spans="1:8" ht="12.75">
      <c r="A210" s="2">
        <f>RANK(H210,$H$2:$H$251)</f>
        <v>159</v>
      </c>
      <c r="B210" s="2">
        <f>Input!A165</f>
        <v>0</v>
      </c>
      <c r="C210">
        <f>Input!B9</f>
        <v>0</v>
      </c>
      <c r="D210" t="str">
        <f>Input!C9</f>
        <v>St. Clair Shores Lakeview</v>
      </c>
      <c r="E210">
        <f>Input!D9</f>
        <v>0</v>
      </c>
      <c r="F210">
        <f>Input!E9</f>
        <v>0</v>
      </c>
      <c r="G210">
        <f>Input!F9</f>
        <v>0</v>
      </c>
      <c r="H210">
        <f>SUM(E210:G210)</f>
        <v>0</v>
      </c>
    </row>
    <row r="211" spans="1:8" ht="12.75">
      <c r="A211" s="2">
        <f>RANK(H211,$H$2:$H$251)</f>
        <v>159</v>
      </c>
      <c r="B211" s="2">
        <f>Input!A167</f>
        <v>0</v>
      </c>
      <c r="C211">
        <f>Input!B10</f>
        <v>0</v>
      </c>
      <c r="D211" t="str">
        <f>Input!C10</f>
        <v>St. Clair Shores Lakeview</v>
      </c>
      <c r="E211">
        <f>Input!D10</f>
        <v>0</v>
      </c>
      <c r="F211">
        <f>Input!E10</f>
        <v>0</v>
      </c>
      <c r="G211">
        <f>Input!F10</f>
        <v>0</v>
      </c>
      <c r="H211">
        <f>SUM(E211:G211)</f>
        <v>0</v>
      </c>
    </row>
    <row r="212" spans="1:8" ht="12.75">
      <c r="A212" s="2">
        <f>RANK(H212,$H$2:$H$251)</f>
        <v>159</v>
      </c>
      <c r="B212" s="2">
        <f>Input!A170</f>
        <v>0</v>
      </c>
      <c r="C212">
        <f>Input!B81</f>
        <v>0</v>
      </c>
      <c r="D212" t="str">
        <f>Input!C81</f>
        <v>Roseville</v>
      </c>
      <c r="E212">
        <f>Input!D81</f>
        <v>0</v>
      </c>
      <c r="F212">
        <f>Input!E81</f>
        <v>0</v>
      </c>
      <c r="G212">
        <f>Input!F81</f>
        <v>0</v>
      </c>
      <c r="H212">
        <f>SUM(E212:G212)</f>
        <v>0</v>
      </c>
    </row>
    <row r="213" spans="1:8" ht="12.75">
      <c r="A213" s="2">
        <f>RANK(H213,$H$2:$H$251)</f>
        <v>159</v>
      </c>
      <c r="B213" s="2" t="str">
        <f>Input!A171</f>
        <v>L</v>
      </c>
      <c r="C213">
        <f>Input!B82</f>
        <v>0</v>
      </c>
      <c r="D213" t="str">
        <f>Input!C82</f>
        <v>Roseville</v>
      </c>
      <c r="E213">
        <f>Input!D82</f>
        <v>0</v>
      </c>
      <c r="F213">
        <f>Input!E82</f>
        <v>0</v>
      </c>
      <c r="G213">
        <f>Input!F82</f>
        <v>0</v>
      </c>
      <c r="H213">
        <f>SUM(E213:G213)</f>
        <v>0</v>
      </c>
    </row>
    <row r="214" spans="1:8" ht="12.75">
      <c r="A214" s="2">
        <f>RANK(H214,$H$2:$H$251)</f>
        <v>159</v>
      </c>
      <c r="B214" s="2" t="str">
        <f>Input!A174</f>
        <v>E</v>
      </c>
      <c r="C214">
        <f>Input!B166</f>
        <v>0</v>
      </c>
      <c r="D214" t="str">
        <f>Input!C166</f>
        <v>New Haven</v>
      </c>
      <c r="E214">
        <f>Input!D166</f>
        <v>0</v>
      </c>
      <c r="F214">
        <f>Input!E166</f>
        <v>0</v>
      </c>
      <c r="G214">
        <f>Input!F166</f>
        <v>0</v>
      </c>
      <c r="H214">
        <f>SUM(E214:G214)</f>
        <v>0</v>
      </c>
    </row>
    <row r="215" spans="1:8" ht="12.75">
      <c r="A215" s="2">
        <f>RANK(H215,$H$2:$H$251)</f>
        <v>159</v>
      </c>
      <c r="B215" s="2">
        <f>Input!A175</f>
        <v>0</v>
      </c>
      <c r="C215">
        <f>Input!B165</f>
        <v>0</v>
      </c>
      <c r="D215" t="str">
        <f>Input!C165</f>
        <v>New Haven</v>
      </c>
      <c r="E215">
        <f>Input!D165</f>
        <v>0</v>
      </c>
      <c r="F215">
        <f>Input!E165</f>
        <v>0</v>
      </c>
      <c r="G215">
        <f>Input!F165</f>
        <v>0</v>
      </c>
      <c r="H215">
        <f>SUM(E215:G215)</f>
        <v>0</v>
      </c>
    </row>
    <row r="216" spans="1:8" ht="12.75">
      <c r="A216" s="2">
        <f>RANK(H216,$H$2:$H$251)</f>
        <v>159</v>
      </c>
      <c r="B216" s="2">
        <f>Input!A179</f>
        <v>0</v>
      </c>
      <c r="C216">
        <f>Input!B130</f>
        <v>0</v>
      </c>
      <c r="D216" t="str">
        <f>Input!C130</f>
        <v>Clinton Township Chippewa Valley</v>
      </c>
      <c r="E216">
        <f>Input!D130</f>
        <v>0</v>
      </c>
      <c r="F216">
        <f>Input!E130</f>
        <v>0</v>
      </c>
      <c r="G216">
        <f>Input!F130</f>
        <v>0</v>
      </c>
      <c r="H216">
        <f>SUM(E216:G216)</f>
        <v>0</v>
      </c>
    </row>
    <row r="217" spans="1:8" ht="12.75">
      <c r="A217" s="2">
        <f>RANK(H217,$H$2:$H$251)</f>
        <v>159</v>
      </c>
      <c r="B217" s="2" t="str">
        <f>Input!A185</f>
        <v>N</v>
      </c>
      <c r="C217">
        <f>Input!B202</f>
        <v>0</v>
      </c>
      <c r="D217" t="str">
        <f>Input!C202</f>
        <v>St. Clair Shores Lakeshore</v>
      </c>
      <c r="E217">
        <f>Input!D202</f>
        <v>0</v>
      </c>
      <c r="F217">
        <f>Input!E202</f>
        <v>0</v>
      </c>
      <c r="G217">
        <f>Input!F202</f>
        <v>0</v>
      </c>
      <c r="H217">
        <f>SUM(E217:G217)</f>
        <v>0</v>
      </c>
    </row>
    <row r="218" spans="1:8" ht="12.75">
      <c r="A218" s="2">
        <f>RANK(H218,$H$2:$H$251)</f>
        <v>159</v>
      </c>
      <c r="B218" s="2" t="str">
        <f>Input!A186</f>
        <v>E</v>
      </c>
      <c r="C218">
        <f>Input!B261</f>
        <v>0</v>
      </c>
      <c r="D218" t="str">
        <f>Input!C261</f>
        <v>Lincoln</v>
      </c>
      <c r="E218">
        <f>Input!D261</f>
        <v>0</v>
      </c>
      <c r="F218">
        <f>Input!E261</f>
        <v>0</v>
      </c>
      <c r="G218">
        <f>Input!F261</f>
        <v>0</v>
      </c>
      <c r="H218">
        <f>SUM(E218:G218)</f>
        <v>0</v>
      </c>
    </row>
    <row r="219" spans="1:8" ht="12.75">
      <c r="A219" s="2">
        <f>RANK(H219,$H$2:$H$251)</f>
        <v>159</v>
      </c>
      <c r="B219" s="2">
        <f>Input!A190</f>
        <v>0</v>
      </c>
      <c r="C219" t="str">
        <f>Input!B262</f>
        <v>Split Score</v>
      </c>
      <c r="D219" t="str">
        <f>Input!C262</f>
        <v>Lincoln</v>
      </c>
      <c r="E219">
        <f>Input!D262</f>
        <v>0</v>
      </c>
      <c r="F219">
        <f>Input!E262</f>
        <v>0</v>
      </c>
      <c r="G219">
        <f>Input!F262</f>
        <v>0</v>
      </c>
      <c r="H219">
        <f>SUM(E219:G219)</f>
        <v>0</v>
      </c>
    </row>
    <row r="220" spans="1:8" ht="12.75">
      <c r="A220" s="2">
        <f>RANK(H220,$H$2:$H$251)</f>
        <v>159</v>
      </c>
      <c r="B220" s="2">
        <f>Input!A191</f>
        <v>0</v>
      </c>
      <c r="C220">
        <f>Input!B105</f>
        <v>0</v>
      </c>
      <c r="D220" t="str">
        <f>Input!C105</f>
        <v>Sterling Heights Stevenson</v>
      </c>
      <c r="E220">
        <f>Input!D105</f>
        <v>0</v>
      </c>
      <c r="F220">
        <f>Input!E105</f>
        <v>0</v>
      </c>
      <c r="G220">
        <f>Input!F105</f>
        <v>0</v>
      </c>
      <c r="H220">
        <f>SUM(E220:G220)</f>
        <v>0</v>
      </c>
    </row>
    <row r="221" spans="1:8" ht="12.75">
      <c r="A221" s="2">
        <f>RANK(H221,$H$2:$H$251)</f>
        <v>159</v>
      </c>
      <c r="B221" s="2">
        <f>Input!A200</f>
        <v>19</v>
      </c>
      <c r="C221">
        <f>Input!B189</f>
        <v>0</v>
      </c>
      <c r="D221" t="str">
        <f>Input!C189</f>
        <v>Armada</v>
      </c>
      <c r="E221">
        <f>Input!D189</f>
        <v>0</v>
      </c>
      <c r="F221">
        <f>Input!E189</f>
        <v>0</v>
      </c>
      <c r="G221">
        <f>Input!F189</f>
        <v>0</v>
      </c>
      <c r="H221">
        <f>SUM(E221:G221)</f>
        <v>0</v>
      </c>
    </row>
    <row r="222" spans="1:8" ht="12.75">
      <c r="A222" s="2">
        <f>RANK(H222,$H$2:$H$251)</f>
        <v>159</v>
      </c>
      <c r="B222" s="2">
        <f>Input!A202</f>
        <v>0</v>
      </c>
      <c r="C222">
        <f>Input!B190</f>
        <v>0</v>
      </c>
      <c r="D222" t="str">
        <f>Input!C190</f>
        <v>Armada</v>
      </c>
      <c r="E222">
        <f>Input!D190</f>
        <v>0</v>
      </c>
      <c r="F222">
        <f>Input!E190</f>
        <v>0</v>
      </c>
      <c r="G222">
        <f>Input!F190</f>
        <v>0</v>
      </c>
      <c r="H222">
        <f>SUM(E222:G222)</f>
        <v>0</v>
      </c>
    </row>
    <row r="223" spans="1:8" ht="12.75">
      <c r="A223" s="2">
        <f>RANK(H223,$H$2:$H$251)</f>
        <v>159</v>
      </c>
      <c r="B223" s="2" t="str">
        <f>Input!A208</f>
        <v>A</v>
      </c>
      <c r="C223">
        <f>Input!B226</f>
        <v>0</v>
      </c>
      <c r="D223" t="str">
        <f>Input!C226</f>
        <v>Warren Woods Tower</v>
      </c>
      <c r="E223">
        <f>Input!D226</f>
        <v>0</v>
      </c>
      <c r="F223">
        <f>Input!E226</f>
        <v>0</v>
      </c>
      <c r="G223">
        <f>Input!F226</f>
        <v>0</v>
      </c>
      <c r="H223">
        <f>SUM(E223:G223)</f>
        <v>0</v>
      </c>
    </row>
    <row r="224" spans="1:8" ht="12.75">
      <c r="A224" s="2">
        <f>RANK(H224,$H$2:$H$251)</f>
        <v>159</v>
      </c>
      <c r="B224" s="2" t="str">
        <f>Input!A210</f>
        <v>E</v>
      </c>
      <c r="C224">
        <f>Input!B225</f>
        <v>0</v>
      </c>
      <c r="D224" t="str">
        <f>Input!C225</f>
        <v>Warren Woods Tower</v>
      </c>
      <c r="E224">
        <f>Input!D225</f>
        <v>0</v>
      </c>
      <c r="F224">
        <f>Input!E225</f>
        <v>0</v>
      </c>
      <c r="G224">
        <f>Input!F225</f>
        <v>0</v>
      </c>
      <c r="H224">
        <f>SUM(E224:G224)</f>
        <v>0</v>
      </c>
    </row>
    <row r="225" spans="1:8" ht="12.75">
      <c r="A225" s="2">
        <f>RANK(H225,$H$2:$H$251)</f>
        <v>159</v>
      </c>
      <c r="B225" s="2">
        <f>Input!A212</f>
        <v>20</v>
      </c>
      <c r="C225">
        <f>Input!B33</f>
        <v>0</v>
      </c>
      <c r="D225" t="str">
        <f>Input!C33</f>
        <v>East Point East Detroit</v>
      </c>
      <c r="E225">
        <f>Input!D33</f>
        <v>0</v>
      </c>
      <c r="F225">
        <f>Input!E33</f>
        <v>0</v>
      </c>
      <c r="G225">
        <f>Input!F33</f>
        <v>0</v>
      </c>
      <c r="H225">
        <f>SUM(E225:G225)</f>
        <v>0</v>
      </c>
    </row>
    <row r="226" spans="1:8" ht="12.75">
      <c r="A226" s="2">
        <f>RANK(H226,$H$2:$H$251)</f>
        <v>159</v>
      </c>
      <c r="B226" s="2">
        <f>Input!A213</f>
        <v>0</v>
      </c>
      <c r="C226">
        <f>Input!B34</f>
        <v>0</v>
      </c>
      <c r="D226" t="str">
        <f>Input!C34</f>
        <v>East Point East Detroit</v>
      </c>
      <c r="E226">
        <f>Input!D34</f>
        <v>0</v>
      </c>
      <c r="F226">
        <f>Input!E34</f>
        <v>0</v>
      </c>
      <c r="G226">
        <f>Input!F34</f>
        <v>0</v>
      </c>
      <c r="H226">
        <f>SUM(E226:G226)</f>
        <v>0</v>
      </c>
    </row>
    <row r="227" spans="1:8" ht="12.75">
      <c r="A227" s="2">
        <f>RANK(H227,$H$2:$H$251)</f>
        <v>159</v>
      </c>
      <c r="B227" s="2">
        <f>Input!A214</f>
        <v>0</v>
      </c>
      <c r="C227" t="str">
        <f>Input!B32</f>
        <v>Manuel Ortega</v>
      </c>
      <c r="D227" t="str">
        <f>Input!C32</f>
        <v>East Point East Detroit</v>
      </c>
      <c r="E227">
        <f>Input!D32</f>
        <v>0</v>
      </c>
      <c r="F227">
        <f>Input!E32</f>
        <v>0</v>
      </c>
      <c r="G227">
        <f>Input!F32</f>
        <v>0</v>
      </c>
      <c r="H227">
        <f>SUM(E227:G227)</f>
        <v>0</v>
      </c>
    </row>
    <row r="228" spans="1:8" ht="12.75">
      <c r="A228" s="2">
        <f>RANK(H228,$H$2:$H$251)</f>
        <v>159</v>
      </c>
      <c r="B228" s="2">
        <f>Input!A218</f>
        <v>0</v>
      </c>
      <c r="C228">
        <f>Input!B57</f>
        <v>0</v>
      </c>
      <c r="D228" t="str">
        <f>Input!C57</f>
        <v>Warren Mott</v>
      </c>
      <c r="E228">
        <f>Input!D57</f>
        <v>0</v>
      </c>
      <c r="F228">
        <f>Input!E57</f>
        <v>0</v>
      </c>
      <c r="G228">
        <f>Input!F57</f>
        <v>0</v>
      </c>
      <c r="H228">
        <f>SUM(E228:G228)</f>
        <v>0</v>
      </c>
    </row>
    <row r="229" spans="1:8" ht="12.75">
      <c r="A229" s="2">
        <f>RANK(H229,$H$2:$H$251)</f>
        <v>159</v>
      </c>
      <c r="B229" s="2" t="str">
        <f>Input!A220</f>
        <v>A</v>
      </c>
      <c r="C229">
        <f>Input!B58</f>
        <v>0</v>
      </c>
      <c r="D229" t="str">
        <f>Input!C58</f>
        <v>Warren Mott</v>
      </c>
      <c r="E229">
        <f>Input!D58</f>
        <v>0</v>
      </c>
      <c r="F229">
        <f>Input!E58</f>
        <v>0</v>
      </c>
      <c r="G229">
        <f>Input!F58</f>
        <v>0</v>
      </c>
      <c r="H229">
        <f>SUM(E229:G229)</f>
        <v>0</v>
      </c>
    </row>
    <row r="230" spans="1:8" ht="12.75">
      <c r="A230" s="2">
        <f>RANK(H230,$H$2:$H$251)</f>
        <v>159</v>
      </c>
      <c r="B230" s="2">
        <f>Input!A224</f>
        <v>21</v>
      </c>
      <c r="C230">
        <f>Input!B153</f>
        <v>0</v>
      </c>
      <c r="D230" t="str">
        <f>Input!C153</f>
        <v>Warren Fitzgerald</v>
      </c>
      <c r="E230">
        <f>Input!D153</f>
        <v>0</v>
      </c>
      <c r="F230">
        <f>Input!E153</f>
        <v>0</v>
      </c>
      <c r="G230">
        <f>Input!F153</f>
        <v>0</v>
      </c>
      <c r="H230">
        <f>SUM(E230:G230)</f>
        <v>0</v>
      </c>
    </row>
    <row r="231" spans="1:8" ht="12.75">
      <c r="A231" s="2">
        <f>RANK(H231,$H$2:$H$251)</f>
        <v>159</v>
      </c>
      <c r="B231" s="2">
        <f>Input!A225</f>
        <v>0</v>
      </c>
      <c r="C231">
        <f>Input!B154</f>
        <v>0</v>
      </c>
      <c r="D231" t="str">
        <f>Input!C154</f>
        <v>Warren Fitzgerald</v>
      </c>
      <c r="E231">
        <f>Input!D154</f>
        <v>0</v>
      </c>
      <c r="F231">
        <f>Input!E154</f>
        <v>0</v>
      </c>
      <c r="G231">
        <f>Input!F154</f>
        <v>0</v>
      </c>
      <c r="H231">
        <f>SUM(E231:G231)</f>
        <v>0</v>
      </c>
    </row>
    <row r="232" spans="1:8" ht="12.75">
      <c r="A232" s="2">
        <f>RANK(H232,$H$2:$H$251)</f>
        <v>159</v>
      </c>
      <c r="B232" s="2" t="str">
        <f>Input!A233</f>
        <v>N</v>
      </c>
      <c r="C232">
        <f>Input!B93</f>
        <v>0</v>
      </c>
      <c r="D232" t="str">
        <f>Input!C93</f>
        <v>Macomb Dakota</v>
      </c>
      <c r="E232">
        <f>Input!D93</f>
        <v>0</v>
      </c>
      <c r="F232">
        <f>Input!E93</f>
        <v>0</v>
      </c>
      <c r="G232">
        <f>Input!F93</f>
        <v>0</v>
      </c>
      <c r="H232">
        <f>SUM(E232:G232)</f>
        <v>0</v>
      </c>
    </row>
    <row r="233" spans="1:8" ht="12.75">
      <c r="A233" s="2">
        <f>RANK(H233,$H$2:$H$251)</f>
        <v>159</v>
      </c>
      <c r="B233" s="2">
        <f>Input!A235</f>
        <v>0</v>
      </c>
      <c r="C233" t="str">
        <f>Input!B45</f>
        <v>Damon Garan</v>
      </c>
      <c r="D233" t="str">
        <f>Input!C45</f>
        <v>Richmond</v>
      </c>
      <c r="E233">
        <f>Input!D45</f>
        <v>0</v>
      </c>
      <c r="F233">
        <f>Input!E45</f>
        <v>0</v>
      </c>
      <c r="G233">
        <f>Input!F45</f>
        <v>0</v>
      </c>
      <c r="H233">
        <f>SUM(E233:G233)</f>
        <v>0</v>
      </c>
    </row>
    <row r="234" spans="1:8" ht="12.75">
      <c r="A234" s="2">
        <f>RANK(H234,$H$2:$H$251)</f>
        <v>159</v>
      </c>
      <c r="B234" s="2">
        <f>Input!A238</f>
        <v>0</v>
      </c>
      <c r="C234">
        <f>Input!B46</f>
        <v>0</v>
      </c>
      <c r="D234" t="str">
        <f>Input!C46</f>
        <v>Richmond</v>
      </c>
      <c r="E234">
        <f>Input!D46</f>
        <v>0</v>
      </c>
      <c r="F234">
        <f>Input!E46</f>
        <v>0</v>
      </c>
      <c r="G234">
        <f>Input!F46</f>
        <v>0</v>
      </c>
      <c r="H234">
        <f>SUM(E234:G234)</f>
        <v>0</v>
      </c>
    </row>
    <row r="235" spans="1:8" ht="12.75">
      <c r="A235" s="2">
        <f>RANK(H235,$H$2:$H$251)</f>
        <v>159</v>
      </c>
      <c r="B235" s="2">
        <f>Input!A248</f>
        <v>23</v>
      </c>
      <c r="C235">
        <f>Input!B214</f>
        <v>0</v>
      </c>
      <c r="D235" t="str">
        <f>Input!C214</f>
        <v>Sterling Heights</v>
      </c>
      <c r="E235">
        <f>Input!D214</f>
        <v>0</v>
      </c>
      <c r="F235">
        <f>Input!E214</f>
        <v>0</v>
      </c>
      <c r="G235">
        <f>Input!F214</f>
        <v>0</v>
      </c>
      <c r="H235">
        <f>SUM(E235:G235)</f>
        <v>0</v>
      </c>
    </row>
    <row r="236" spans="1:8" ht="12.75">
      <c r="A236" s="2">
        <f>RANK(H236,$H$2:$H$251)</f>
        <v>159</v>
      </c>
      <c r="B236" s="2">
        <f>Input!A249</f>
        <v>0</v>
      </c>
      <c r="C236">
        <f>Input!B213</f>
        <v>0</v>
      </c>
      <c r="D236" t="str">
        <f>Input!C213</f>
        <v>Sterling Heights</v>
      </c>
      <c r="E236">
        <f>Input!D213</f>
        <v>0</v>
      </c>
      <c r="F236">
        <f>Input!E213</f>
        <v>0</v>
      </c>
      <c r="G236">
        <f>Input!F213</f>
        <v>0</v>
      </c>
      <c r="H236">
        <f>SUM(E236:G236)</f>
        <v>0</v>
      </c>
    </row>
    <row r="237" spans="1:8" ht="12.75">
      <c r="A237" s="2">
        <f>RANK(H237,$H$2:$H$251)</f>
        <v>159</v>
      </c>
      <c r="B237" s="2">
        <f>Input!A251</f>
        <v>0</v>
      </c>
      <c r="C237">
        <f>Input!B274</f>
        <v>0</v>
      </c>
      <c r="D237" t="str">
        <f>Input!C274</f>
        <v>Warren De La Salle</v>
      </c>
      <c r="E237">
        <f>Input!D274</f>
        <v>0</v>
      </c>
      <c r="F237">
        <f>Input!E274</f>
        <v>0</v>
      </c>
      <c r="G237">
        <f>Input!F274</f>
        <v>0</v>
      </c>
      <c r="H237">
        <f>SUM(E237:G237)</f>
        <v>0</v>
      </c>
    </row>
    <row r="238" spans="1:8" ht="12.75">
      <c r="A238" s="2">
        <f>RANK(H238,$H$2:$H$251)</f>
        <v>159</v>
      </c>
      <c r="B238" s="2">
        <f>Input!A263</f>
        <v>0</v>
      </c>
      <c r="C238">
        <f>Input!B298</f>
        <v>0</v>
      </c>
      <c r="D238">
        <f>Input!C298</f>
        <v>0</v>
      </c>
      <c r="E238">
        <f>Input!D298</f>
        <v>0</v>
      </c>
      <c r="F238">
        <f>Input!E298</f>
        <v>0</v>
      </c>
      <c r="G238">
        <f>Input!F298</f>
        <v>0</v>
      </c>
      <c r="H238">
        <f>SUM(E238:G238)</f>
        <v>0</v>
      </c>
    </row>
    <row r="239" spans="1:8" ht="12.75">
      <c r="A239" s="2">
        <f>RANK(H239,$H$2:$H$251)</f>
        <v>159</v>
      </c>
      <c r="B239" s="2" t="str">
        <f>Input!A267</f>
        <v>L</v>
      </c>
      <c r="C239">
        <f>Input!B293</f>
        <v>0</v>
      </c>
      <c r="D239">
        <f>Input!C293</f>
        <v>0</v>
      </c>
      <c r="E239">
        <f>Input!D293</f>
        <v>0</v>
      </c>
      <c r="F239">
        <f>Input!E293</f>
        <v>0</v>
      </c>
      <c r="G239">
        <f>Input!F293</f>
        <v>0</v>
      </c>
      <c r="H239">
        <f>SUM(E239:G239)</f>
        <v>0</v>
      </c>
    </row>
    <row r="240" spans="1:8" ht="12.75">
      <c r="A240" s="2">
        <f>RANK(H240,$H$2:$H$251)</f>
        <v>159</v>
      </c>
      <c r="B240" s="2">
        <f>Input!A273</f>
        <v>0</v>
      </c>
      <c r="C240" t="str">
        <f>Input!B299</f>
        <v>Split Score</v>
      </c>
      <c r="D240">
        <f>Input!C299</f>
        <v>0</v>
      </c>
      <c r="E240">
        <f>Input!D299</f>
        <v>0</v>
      </c>
      <c r="F240">
        <f>Input!E299</f>
        <v>0</v>
      </c>
      <c r="G240">
        <f>Input!F299</f>
        <v>0</v>
      </c>
      <c r="H240">
        <f>SUM(E240:G240)</f>
        <v>0</v>
      </c>
    </row>
    <row r="241" spans="1:8" ht="12.75">
      <c r="A241" s="2">
        <f>RANK(H241,$H$2:$H$251)</f>
        <v>159</v>
      </c>
      <c r="B241" s="2">
        <f>Input!A274</f>
        <v>0</v>
      </c>
      <c r="C241">
        <f>Input!B294</f>
        <v>0</v>
      </c>
      <c r="D241">
        <f>Input!C294</f>
        <v>0</v>
      </c>
      <c r="E241">
        <f>Input!D294</f>
        <v>0</v>
      </c>
      <c r="F241">
        <f>Input!E294</f>
        <v>0</v>
      </c>
      <c r="G241">
        <f>Input!F294</f>
        <v>0</v>
      </c>
      <c r="H241">
        <f>SUM(E241:G241)</f>
        <v>0</v>
      </c>
    </row>
    <row r="242" spans="1:8" ht="12.75">
      <c r="A242" s="2">
        <f>RANK(H242,$H$2:$H$251)</f>
        <v>159</v>
      </c>
      <c r="B242" s="2">
        <f>Input!A275</f>
        <v>0</v>
      </c>
      <c r="C242">
        <f>Input!B290</f>
        <v>0</v>
      </c>
      <c r="D242">
        <f>Input!C290</f>
        <v>0</v>
      </c>
      <c r="E242">
        <f>Input!D290</f>
        <v>0</v>
      </c>
      <c r="F242">
        <f>Input!E290</f>
        <v>0</v>
      </c>
      <c r="G242">
        <f>Input!F290</f>
        <v>0</v>
      </c>
      <c r="H242">
        <f>SUM(E242:G242)</f>
        <v>0</v>
      </c>
    </row>
    <row r="243" spans="1:8" ht="12.75">
      <c r="A243" s="2">
        <f>RANK(H243,$H$2:$H$251)</f>
        <v>159</v>
      </c>
      <c r="B243" s="2">
        <f>Input!A278</f>
        <v>0</v>
      </c>
      <c r="C243">
        <f>Input!B292</f>
        <v>0</v>
      </c>
      <c r="D243">
        <f>Input!C292</f>
        <v>0</v>
      </c>
      <c r="E243">
        <f>Input!D292</f>
        <v>0</v>
      </c>
      <c r="F243">
        <f>Input!E292</f>
        <v>0</v>
      </c>
      <c r="G243">
        <f>Input!F292</f>
        <v>0</v>
      </c>
      <c r="H243">
        <f>SUM(E243:G243)</f>
        <v>0</v>
      </c>
    </row>
    <row r="244" spans="1:8" ht="12.75">
      <c r="A244" s="2">
        <f>RANK(H244,$H$2:$H$251)</f>
        <v>159</v>
      </c>
      <c r="B244" s="2">
        <f>Input!A284</f>
        <v>26</v>
      </c>
      <c r="C244">
        <f>Input!B291</f>
        <v>0</v>
      </c>
      <c r="D244">
        <f>Input!C291</f>
        <v>0</v>
      </c>
      <c r="E244">
        <f>Input!D291</f>
        <v>0</v>
      </c>
      <c r="F244">
        <f>Input!E291</f>
        <v>0</v>
      </c>
      <c r="G244">
        <f>Input!F291</f>
        <v>0</v>
      </c>
      <c r="H244">
        <f>SUM(E244:G244)</f>
        <v>0</v>
      </c>
    </row>
    <row r="245" spans="1:8" ht="12.75">
      <c r="A245" s="2">
        <f>RANK(H245,$H$2:$H$251)</f>
        <v>159</v>
      </c>
      <c r="B245" s="2">
        <f>Input!A285</f>
        <v>0</v>
      </c>
      <c r="C245" t="str">
        <f>Input!B287</f>
        <v>Split Score</v>
      </c>
      <c r="D245" t="str">
        <f>Input!C287</f>
        <v>Warren Cousino</v>
      </c>
      <c r="E245">
        <f>Input!D287</f>
        <v>0</v>
      </c>
      <c r="F245">
        <f>Input!E287</f>
        <v>0</v>
      </c>
      <c r="G245">
        <f>Input!F287</f>
        <v>0</v>
      </c>
      <c r="H245">
        <f>SUM(E245:G245)</f>
        <v>0</v>
      </c>
    </row>
    <row r="246" spans="1:8" ht="12.75">
      <c r="A246" s="2">
        <f>RANK(H246,$H$2:$H$251)</f>
        <v>159</v>
      </c>
      <c r="B246" s="2">
        <f>Input!A287</f>
        <v>0</v>
      </c>
      <c r="C246">
        <f>Input!B296</f>
        <v>0</v>
      </c>
      <c r="D246">
        <f>Input!C296</f>
        <v>0</v>
      </c>
      <c r="E246">
        <f>Input!D296</f>
        <v>0</v>
      </c>
      <c r="F246">
        <f>Input!E296</f>
        <v>0</v>
      </c>
      <c r="G246">
        <f>Input!F296</f>
        <v>0</v>
      </c>
      <c r="H246">
        <f>SUM(E246:G246)</f>
        <v>0</v>
      </c>
    </row>
    <row r="247" spans="1:8" ht="12.75">
      <c r="A247" s="2">
        <f>RANK(H247,$H$2:$H$251)</f>
        <v>159</v>
      </c>
      <c r="B247" s="2" t="e">
        <f>Input!#REF!</f>
        <v>#REF!</v>
      </c>
      <c r="C247">
        <f>Input!B297</f>
        <v>0</v>
      </c>
      <c r="D247">
        <f>Input!C297</f>
        <v>0</v>
      </c>
      <c r="E247">
        <f>Input!D297</f>
        <v>0</v>
      </c>
      <c r="F247">
        <f>Input!E297</f>
        <v>0</v>
      </c>
      <c r="G247">
        <f>Input!F297</f>
        <v>0</v>
      </c>
      <c r="H247">
        <f>SUM(E247:G247)</f>
        <v>0</v>
      </c>
    </row>
    <row r="248" spans="1:8" ht="12.75">
      <c r="A248" s="2">
        <f>RANK(H248,$H$2:$H$251)</f>
        <v>159</v>
      </c>
      <c r="B248" s="2" t="e">
        <f>Input!#REF!</f>
        <v>#REF!</v>
      </c>
      <c r="C248">
        <f>Input!B295</f>
        <v>0</v>
      </c>
      <c r="D248">
        <f>Input!C295</f>
        <v>0</v>
      </c>
      <c r="E248">
        <f>Input!D295</f>
        <v>0</v>
      </c>
      <c r="F248">
        <f>Input!E295</f>
        <v>0</v>
      </c>
      <c r="G248">
        <f>Input!F295</f>
        <v>0</v>
      </c>
      <c r="H248">
        <f>SUM(E248:G248)</f>
        <v>0</v>
      </c>
    </row>
    <row r="249" spans="1:8" ht="12.75">
      <c r="A249" s="2">
        <f>RANK(H249,$H$2:$H$251)</f>
        <v>159</v>
      </c>
      <c r="B249" s="2" t="e">
        <f>Input!#REF!</f>
        <v>#REF!</v>
      </c>
      <c r="C249" t="str">
        <f>Input!B284</f>
        <v>Jason Blackburn</v>
      </c>
      <c r="D249" t="str">
        <f>Input!C284</f>
        <v>Warren Cousino</v>
      </c>
      <c r="E249">
        <f>Input!D284</f>
        <v>0</v>
      </c>
      <c r="F249">
        <f>Input!E284</f>
        <v>0</v>
      </c>
      <c r="G249">
        <f>Input!F284</f>
        <v>0</v>
      </c>
      <c r="H249">
        <f>SUM(E249:G249)</f>
        <v>0</v>
      </c>
    </row>
    <row r="250" spans="1:8" ht="12.75">
      <c r="A250" s="2">
        <f>RANK(H250,$H$2:$H$251)</f>
        <v>159</v>
      </c>
      <c r="B250" s="2" t="e">
        <f>Input!#REF!</f>
        <v>#REF!</v>
      </c>
      <c r="C250">
        <f>Input!B285</f>
        <v>0</v>
      </c>
      <c r="D250" t="str">
        <f>Input!C285</f>
        <v>Warren Cousino</v>
      </c>
      <c r="E250">
        <f>Input!D285</f>
        <v>0</v>
      </c>
      <c r="F250">
        <f>Input!E285</f>
        <v>0</v>
      </c>
      <c r="G250">
        <f>Input!F285</f>
        <v>0</v>
      </c>
      <c r="H250">
        <f>SUM(E250:G250)</f>
        <v>0</v>
      </c>
    </row>
    <row r="251" spans="1:8" ht="12.75">
      <c r="A251" s="2">
        <f>RANK(H251,$H$2:$H$251)</f>
        <v>159</v>
      </c>
      <c r="B251" s="2" t="e">
        <f>Input!#REF!</f>
        <v>#REF!</v>
      </c>
      <c r="C251">
        <f>Input!B286</f>
        <v>0</v>
      </c>
      <c r="D251" t="str">
        <f>Input!C286</f>
        <v>Warren Cousino</v>
      </c>
      <c r="E251">
        <f>Input!D286</f>
        <v>0</v>
      </c>
      <c r="F251">
        <f>Input!E286</f>
        <v>0</v>
      </c>
      <c r="G251">
        <f>Input!F286</f>
        <v>0</v>
      </c>
      <c r="H251">
        <f>SUM(E251:G251)</f>
        <v>0</v>
      </c>
    </row>
    <row r="252" ht="12.75">
      <c r="B252"/>
    </row>
  </sheetData>
  <sheetProtection/>
  <dataValidations count="1">
    <dataValidation type="whole" operator="lessThan" allowBlank="1" showErrorMessage="1" errorTitle="Entry Error" error="Grater than 300" sqref="E2:G21">
      <formula1>301</formula1>
    </dataValidation>
  </dataValidations>
  <printOptions horizontalCentered="1"/>
  <pageMargins left="0.75" right="0.75" top="1.21" bottom="1" header="0.5" footer="0.5"/>
  <pageSetup horizontalDpi="600" verticalDpi="600" orientation="portrait" scale="94" r:id="rId1"/>
  <headerFooter alignWithMargins="0">
    <oddHeader>&amp;C&amp;"Arial,Bold"&amp;12Macomb County Boy's
Singles Tournament&amp;R&amp;"Arial,Bold"Sunny Brook Golf and Bowl</oddHeader>
  </headerFooter>
  <rowBreaks count="4" manualBreakCount="4">
    <brk id="51" max="7" man="1"/>
    <brk id="101" max="7" man="1"/>
    <brk id="151" max="8" man="1"/>
    <brk id="20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L2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7109375" style="2" bestFit="1" customWidth="1"/>
    <col min="2" max="2" width="4.8515625" style="2" hidden="1" customWidth="1"/>
    <col min="3" max="3" width="30.00390625" style="43" bestFit="1" customWidth="1"/>
    <col min="4" max="11" width="8.8515625" style="0" customWidth="1"/>
    <col min="12" max="12" width="2.8515625" style="0" customWidth="1"/>
  </cols>
  <sheetData>
    <row r="1" spans="1:11" ht="12.75">
      <c r="A1" s="84" t="s">
        <v>26</v>
      </c>
      <c r="B1" s="84" t="s">
        <v>15</v>
      </c>
      <c r="C1" s="85" t="s">
        <v>17</v>
      </c>
      <c r="D1" s="86" t="s">
        <v>18</v>
      </c>
      <c r="E1" s="86" t="s">
        <v>19</v>
      </c>
      <c r="F1" s="86" t="s">
        <v>20</v>
      </c>
      <c r="G1" s="86" t="s">
        <v>21</v>
      </c>
      <c r="H1" s="86" t="s">
        <v>22</v>
      </c>
      <c r="I1" s="86" t="s">
        <v>23</v>
      </c>
      <c r="J1" s="86" t="s">
        <v>24</v>
      </c>
      <c r="K1" s="86" t="s">
        <v>25</v>
      </c>
    </row>
    <row r="2" spans="1:11" ht="12.75">
      <c r="A2" s="84">
        <f>RANK(K2,$K$2:$K$26)</f>
        <v>1</v>
      </c>
      <c r="B2" s="84">
        <f>Input!A96</f>
        <v>0</v>
      </c>
      <c r="C2" s="85" t="str">
        <f>Input!C84</f>
        <v>Roseville</v>
      </c>
      <c r="D2" s="87">
        <f>Input!D84</f>
        <v>1124</v>
      </c>
      <c r="E2" s="87">
        <f>Input!E84</f>
        <v>1133</v>
      </c>
      <c r="F2" s="87">
        <f>Input!F84</f>
        <v>1159</v>
      </c>
      <c r="G2" s="87">
        <f>Input!G84</f>
        <v>211</v>
      </c>
      <c r="H2" s="87">
        <f>Input!H84</f>
        <v>196</v>
      </c>
      <c r="I2" s="87">
        <f>Input!I84</f>
        <v>217</v>
      </c>
      <c r="J2" s="87">
        <f>Input!J84</f>
        <v>259</v>
      </c>
      <c r="K2" s="87">
        <f>SUM(D2:J2)</f>
        <v>4299</v>
      </c>
    </row>
    <row r="3" spans="1:11" ht="12.75">
      <c r="A3" s="84">
        <f>RANK(K3,$K$2:$K$26)</f>
        <v>2</v>
      </c>
      <c r="B3" s="84">
        <f>Input!A132</f>
        <v>0</v>
      </c>
      <c r="C3" s="85" t="str">
        <f>Input!C108</f>
        <v>Sterling Heights Stevenson</v>
      </c>
      <c r="D3" s="87">
        <f>Input!D108</f>
        <v>1068</v>
      </c>
      <c r="E3" s="87">
        <f>Input!E108</f>
        <v>1224</v>
      </c>
      <c r="F3" s="87">
        <f>Input!F108</f>
        <v>1000</v>
      </c>
      <c r="G3" s="87">
        <f>Input!G108</f>
        <v>236</v>
      </c>
      <c r="H3" s="87">
        <f>Input!H108</f>
        <v>280</v>
      </c>
      <c r="I3" s="87">
        <f>Input!I108</f>
        <v>236</v>
      </c>
      <c r="J3" s="87">
        <f>Input!J108</f>
        <v>224</v>
      </c>
      <c r="K3" s="87">
        <f>SUM(D3:J3)</f>
        <v>4268</v>
      </c>
    </row>
    <row r="4" spans="1:11" ht="12.75">
      <c r="A4" s="84">
        <f>RANK(K4,$K$2:$K$26)</f>
        <v>3</v>
      </c>
      <c r="B4" s="84">
        <f>Input!A252</f>
        <v>0</v>
      </c>
      <c r="C4" s="85" t="str">
        <f>Input!C252</f>
        <v>Utica</v>
      </c>
      <c r="D4" s="88">
        <f>Input!D252</f>
        <v>1055</v>
      </c>
      <c r="E4" s="88">
        <f>Input!E252</f>
        <v>1147</v>
      </c>
      <c r="F4" s="88">
        <f>Input!F252</f>
        <v>1122</v>
      </c>
      <c r="G4" s="88">
        <f>Input!G252</f>
        <v>190</v>
      </c>
      <c r="H4" s="88">
        <f>Input!H252</f>
        <v>205</v>
      </c>
      <c r="I4" s="88">
        <f>Input!I252</f>
        <v>212</v>
      </c>
      <c r="J4" s="88">
        <f>Input!J252</f>
        <v>226</v>
      </c>
      <c r="K4" s="87">
        <f>SUM(D4:J4)</f>
        <v>4157</v>
      </c>
    </row>
    <row r="5" spans="1:11" ht="12.75">
      <c r="A5" s="84">
        <f>RANK(K5,$K$2:$K$26)</f>
        <v>4</v>
      </c>
      <c r="B5" s="84">
        <f>Input!A228</f>
        <v>0</v>
      </c>
      <c r="C5" s="85" t="str">
        <f>Input!C144</f>
        <v>Macomb L'Anse Creuse North</v>
      </c>
      <c r="D5" s="87">
        <f>Input!D144</f>
        <v>1136</v>
      </c>
      <c r="E5" s="87">
        <f>Input!E144</f>
        <v>1091</v>
      </c>
      <c r="F5" s="87">
        <f>Input!F144</f>
        <v>1091</v>
      </c>
      <c r="G5" s="87">
        <f>Input!G144</f>
        <v>194</v>
      </c>
      <c r="H5" s="87">
        <f>Input!H144</f>
        <v>215</v>
      </c>
      <c r="I5" s="87">
        <f>Input!I144</f>
        <v>204</v>
      </c>
      <c r="J5" s="87">
        <f>Input!J144</f>
        <v>179</v>
      </c>
      <c r="K5" s="87">
        <f>SUM(D5:J5)</f>
        <v>4110</v>
      </c>
    </row>
    <row r="6" spans="1:11" ht="12.75">
      <c r="A6" s="84">
        <f>RANK(K6,$K$2:$K$26)</f>
        <v>5</v>
      </c>
      <c r="B6" s="84">
        <f>Input!A72</f>
        <v>0</v>
      </c>
      <c r="C6" s="85" t="str">
        <f>Input!C60</f>
        <v>Warren Mott</v>
      </c>
      <c r="D6" s="87">
        <f>Input!D60</f>
        <v>1066</v>
      </c>
      <c r="E6" s="87">
        <f>Input!E60</f>
        <v>1051</v>
      </c>
      <c r="F6" s="87">
        <f>Input!F60</f>
        <v>1070</v>
      </c>
      <c r="G6" s="87">
        <f>Input!G60</f>
        <v>176</v>
      </c>
      <c r="H6" s="87">
        <f>Input!H60</f>
        <v>202</v>
      </c>
      <c r="I6" s="87">
        <f>Input!I60</f>
        <v>175</v>
      </c>
      <c r="J6" s="87">
        <f>Input!J60</f>
        <v>255</v>
      </c>
      <c r="K6" s="87">
        <f>SUM(D6:J6)</f>
        <v>3995</v>
      </c>
    </row>
    <row r="7" spans="1:11" ht="12.75">
      <c r="A7" s="84">
        <f>RANK(K7,$K$2:$K$26)</f>
        <v>6</v>
      </c>
      <c r="B7" s="84">
        <f>Input!A144</f>
        <v>0</v>
      </c>
      <c r="C7" s="85" t="str">
        <f>Input!C180</f>
        <v>Utica Henry Ford II</v>
      </c>
      <c r="D7" s="87">
        <f>Input!D180</f>
        <v>978</v>
      </c>
      <c r="E7" s="87">
        <f>Input!E180</f>
        <v>1081</v>
      </c>
      <c r="F7" s="87">
        <f>Input!F180</f>
        <v>1048</v>
      </c>
      <c r="G7" s="87">
        <f>Input!G180</f>
        <v>172</v>
      </c>
      <c r="H7" s="87">
        <f>Input!H180</f>
        <v>225</v>
      </c>
      <c r="I7" s="87">
        <f>Input!I180</f>
        <v>190</v>
      </c>
      <c r="J7" s="87">
        <f>Input!J180</f>
        <v>223</v>
      </c>
      <c r="K7" s="87">
        <f>SUM(D7:J7)</f>
        <v>3917</v>
      </c>
    </row>
    <row r="8" spans="1:11" ht="12.75">
      <c r="A8" s="84">
        <f>RANK(K8,$K$2:$K$26)</f>
        <v>7</v>
      </c>
      <c r="B8" s="84">
        <f>Input!A108</f>
        <v>0</v>
      </c>
      <c r="C8" s="85" t="str">
        <f>Input!C48</f>
        <v>Richmond</v>
      </c>
      <c r="D8" s="87">
        <f>Input!D48</f>
        <v>955</v>
      </c>
      <c r="E8" s="87">
        <f>Input!E48</f>
        <v>1116</v>
      </c>
      <c r="F8" s="87">
        <f>Input!F48</f>
        <v>1076</v>
      </c>
      <c r="G8" s="87">
        <f>Input!G48</f>
        <v>180</v>
      </c>
      <c r="H8" s="87">
        <f>Input!H48</f>
        <v>206</v>
      </c>
      <c r="I8" s="87">
        <f>Input!I48</f>
        <v>173</v>
      </c>
      <c r="J8" s="87">
        <f>Input!J48</f>
        <v>203</v>
      </c>
      <c r="K8" s="87">
        <f>SUM(D8:J8)</f>
        <v>3909</v>
      </c>
    </row>
    <row r="9" spans="1:11" ht="12.75">
      <c r="A9" s="84">
        <f>RANK(K9,$K$2:$K$26)</f>
        <v>8</v>
      </c>
      <c r="B9" s="84">
        <f>Input!A156</f>
        <v>0</v>
      </c>
      <c r="C9" s="85" t="str">
        <f>Input!C132</f>
        <v>Clinton Township Chippewa Valley</v>
      </c>
      <c r="D9" s="87">
        <f>Input!D132</f>
        <v>1044</v>
      </c>
      <c r="E9" s="87">
        <f>Input!E132</f>
        <v>1068</v>
      </c>
      <c r="F9" s="87">
        <f>Input!F132</f>
        <v>953</v>
      </c>
      <c r="G9" s="87">
        <f>Input!G132</f>
        <v>214</v>
      </c>
      <c r="H9" s="87">
        <f>Input!H132</f>
        <v>180</v>
      </c>
      <c r="I9" s="87">
        <f>Input!I132</f>
        <v>224</v>
      </c>
      <c r="J9" s="87">
        <f>Input!J132</f>
        <v>204</v>
      </c>
      <c r="K9" s="87">
        <f>SUM(D9:J9)</f>
        <v>3887</v>
      </c>
    </row>
    <row r="10" spans="1:11" ht="12.75">
      <c r="A10" s="84">
        <f>RANK(K10,$K$2:$K$26)</f>
        <v>9</v>
      </c>
      <c r="B10" s="84">
        <f>Input!A120</f>
        <v>0</v>
      </c>
      <c r="C10" s="85" t="str">
        <f>Input!C96</f>
        <v>Macomb Dakota</v>
      </c>
      <c r="D10" s="87">
        <f>Input!D96</f>
        <v>1016</v>
      </c>
      <c r="E10" s="87">
        <f>Input!E96</f>
        <v>1057</v>
      </c>
      <c r="F10" s="87">
        <f>Input!F96</f>
        <v>1064</v>
      </c>
      <c r="G10" s="87">
        <f>Input!G96</f>
        <v>165</v>
      </c>
      <c r="H10" s="87">
        <f>Input!H96</f>
        <v>189</v>
      </c>
      <c r="I10" s="87">
        <f>Input!I96</f>
        <v>166</v>
      </c>
      <c r="J10" s="87">
        <f>Input!J96</f>
        <v>186</v>
      </c>
      <c r="K10" s="87">
        <f>SUM(D10:J10)</f>
        <v>3843</v>
      </c>
    </row>
    <row r="11" spans="1:11" ht="12.75">
      <c r="A11" s="84">
        <f>RANK(K11,$K$2:$K$26)</f>
        <v>10</v>
      </c>
      <c r="B11" s="84">
        <f>Input!A168</f>
        <v>0</v>
      </c>
      <c r="C11" s="85" t="str">
        <f>Input!C24</f>
        <v>Utica Eisenhower</v>
      </c>
      <c r="D11" s="87">
        <f>Input!D24</f>
        <v>993</v>
      </c>
      <c r="E11" s="87">
        <f>Input!E24</f>
        <v>993</v>
      </c>
      <c r="F11" s="87">
        <f>Input!F24</f>
        <v>1028</v>
      </c>
      <c r="G11" s="87">
        <f>Input!G24</f>
        <v>190</v>
      </c>
      <c r="H11" s="87">
        <f>Input!H24</f>
        <v>191</v>
      </c>
      <c r="I11" s="87">
        <f>Input!I24</f>
        <v>209</v>
      </c>
      <c r="J11" s="87">
        <f>Input!J24</f>
        <v>201</v>
      </c>
      <c r="K11" s="87">
        <f>SUM(D11:J11)</f>
        <v>3805</v>
      </c>
    </row>
    <row r="12" spans="1:11" ht="12.75">
      <c r="A12" s="84">
        <f>RANK(K12,$K$2:$K$26)</f>
        <v>11</v>
      </c>
      <c r="B12" s="84">
        <f>Input!A216</f>
        <v>0</v>
      </c>
      <c r="C12" s="85" t="str">
        <f>Input!C240</f>
        <v>Romeo</v>
      </c>
      <c r="D12" s="87">
        <f>Input!D240</f>
        <v>988</v>
      </c>
      <c r="E12" s="87">
        <f>Input!E240</f>
        <v>851</v>
      </c>
      <c r="F12" s="87">
        <f>Input!F240</f>
        <v>1016</v>
      </c>
      <c r="G12" s="87">
        <f>Input!G240</f>
        <v>255</v>
      </c>
      <c r="H12" s="87">
        <f>Input!H240</f>
        <v>207</v>
      </c>
      <c r="I12" s="87">
        <f>Input!I240</f>
        <v>202</v>
      </c>
      <c r="J12" s="87">
        <f>Input!J240</f>
        <v>232</v>
      </c>
      <c r="K12" s="87">
        <f>SUM(D12:J12)</f>
        <v>3751</v>
      </c>
    </row>
    <row r="13" spans="1:11" ht="12.75">
      <c r="A13" s="84">
        <f>RANK(K13,$K$2:$K$26)</f>
        <v>12</v>
      </c>
      <c r="B13" s="84">
        <f>Input!A36</f>
        <v>0</v>
      </c>
      <c r="C13" s="85" t="str">
        <f>Input!C36</f>
        <v>East Point East Detroit</v>
      </c>
      <c r="D13" s="87">
        <f>Input!D36</f>
        <v>1009</v>
      </c>
      <c r="E13" s="87">
        <f>Input!E36</f>
        <v>1055</v>
      </c>
      <c r="F13" s="87">
        <f>Input!F36</f>
        <v>908</v>
      </c>
      <c r="G13" s="87">
        <f>Input!G36</f>
        <v>234</v>
      </c>
      <c r="H13" s="87">
        <f>Input!H36</f>
        <v>115</v>
      </c>
      <c r="I13" s="87">
        <f>Input!I36</f>
        <v>224</v>
      </c>
      <c r="J13" s="87">
        <f>Input!J36</f>
        <v>165</v>
      </c>
      <c r="K13" s="87">
        <f>SUM(D13:J13)</f>
        <v>3710</v>
      </c>
    </row>
    <row r="14" spans="1:11" ht="12.75">
      <c r="A14" s="84">
        <f>RANK(K14,$K$2:$K$26)</f>
        <v>13</v>
      </c>
      <c r="B14" s="84">
        <f>Input!A48</f>
        <v>0</v>
      </c>
      <c r="C14" s="85" t="str">
        <f>Input!C120</f>
        <v>New Baltimore Anchor Bay</v>
      </c>
      <c r="D14" s="87">
        <f>Input!D120</f>
        <v>929</v>
      </c>
      <c r="E14" s="87">
        <f>Input!E120</f>
        <v>964</v>
      </c>
      <c r="F14" s="87">
        <f>Input!F120</f>
        <v>990</v>
      </c>
      <c r="G14" s="87">
        <f>Input!G120</f>
        <v>207</v>
      </c>
      <c r="H14" s="87">
        <f>Input!H120</f>
        <v>233</v>
      </c>
      <c r="I14" s="87">
        <f>Input!I120</f>
        <v>178</v>
      </c>
      <c r="J14" s="87">
        <f>Input!J120</f>
        <v>192</v>
      </c>
      <c r="K14" s="87">
        <f>SUM(D14:J14)</f>
        <v>3693</v>
      </c>
    </row>
    <row r="15" spans="1:11" ht="12.75">
      <c r="A15" s="84">
        <f>RANK(K15,$K$2:$K$26)</f>
        <v>14</v>
      </c>
      <c r="B15" s="84">
        <f>Input!A180</f>
        <v>0</v>
      </c>
      <c r="C15" s="85" t="str">
        <f>Input!C12</f>
        <v>St. Clair Shores Lakeview</v>
      </c>
      <c r="D15" s="87">
        <f>Input!D12</f>
        <v>1069</v>
      </c>
      <c r="E15" s="87">
        <f>Input!E12</f>
        <v>943</v>
      </c>
      <c r="F15" s="87">
        <f>Input!F12</f>
        <v>895</v>
      </c>
      <c r="G15" s="87">
        <f>Input!G12</f>
        <v>213</v>
      </c>
      <c r="H15" s="87">
        <f>Input!H12</f>
        <v>178</v>
      </c>
      <c r="I15" s="87">
        <f>Input!I12</f>
        <v>180</v>
      </c>
      <c r="J15" s="87">
        <f>Input!J12</f>
        <v>213</v>
      </c>
      <c r="K15" s="87">
        <f>SUM(D15:J15)</f>
        <v>3691</v>
      </c>
    </row>
    <row r="16" spans="1:11" ht="12.75">
      <c r="A16" s="84">
        <f>RANK(K16,$K$2:$K$26)</f>
        <v>15</v>
      </c>
      <c r="B16" s="84">
        <f>Input!A24</f>
        <v>0</v>
      </c>
      <c r="C16" s="85" t="str">
        <f>Input!C264</f>
        <v>Lincoln</v>
      </c>
      <c r="D16" s="88">
        <f>Input!D264</f>
        <v>951</v>
      </c>
      <c r="E16" s="88">
        <f>Input!E264</f>
        <v>986</v>
      </c>
      <c r="F16" s="88">
        <f>Input!F264</f>
        <v>932</v>
      </c>
      <c r="G16" s="88">
        <f>Input!G264</f>
        <v>182</v>
      </c>
      <c r="H16" s="88">
        <f>Input!H264</f>
        <v>267</v>
      </c>
      <c r="I16" s="88">
        <f>Input!I264</f>
        <v>180</v>
      </c>
      <c r="J16" s="88">
        <f>Input!J264</f>
        <v>173</v>
      </c>
      <c r="K16" s="87">
        <f>SUM(D16:J16)</f>
        <v>3671</v>
      </c>
    </row>
    <row r="17" spans="1:12" ht="12.75">
      <c r="A17" s="84">
        <f>RANK(K17,$K$2:$K$26)</f>
        <v>16</v>
      </c>
      <c r="B17" s="84">
        <f>Input!A192</f>
        <v>0</v>
      </c>
      <c r="C17" s="85" t="str">
        <f>Input!C156</f>
        <v>Warren Fitzgerald</v>
      </c>
      <c r="D17" s="87">
        <f>Input!D156</f>
        <v>977</v>
      </c>
      <c r="E17" s="87">
        <f>Input!E156</f>
        <v>983</v>
      </c>
      <c r="F17" s="87">
        <f>Input!F156</f>
        <v>972</v>
      </c>
      <c r="G17" s="87">
        <f>Input!G156</f>
        <v>201</v>
      </c>
      <c r="H17" s="87">
        <f>Input!H156</f>
        <v>171</v>
      </c>
      <c r="I17" s="87">
        <f>Input!I156</f>
        <v>186</v>
      </c>
      <c r="J17" s="87">
        <f>Input!J156</f>
        <v>156</v>
      </c>
      <c r="K17" s="87">
        <f>SUM(D17:J17)</f>
        <v>3646</v>
      </c>
      <c r="L17" t="s">
        <v>64</v>
      </c>
    </row>
    <row r="18" spans="1:11" ht="12.75">
      <c r="A18" s="84">
        <f>RANK(K18,$K$2:$K$26)</f>
        <v>17</v>
      </c>
      <c r="B18" s="84">
        <f>Input!A264</f>
        <v>0</v>
      </c>
      <c r="C18" s="85" t="str">
        <f>Input!C72</f>
        <v>St. Clair Shores South Lake</v>
      </c>
      <c r="D18" s="87">
        <f>Input!D72</f>
        <v>1040</v>
      </c>
      <c r="E18" s="87">
        <f>Input!E72</f>
        <v>955</v>
      </c>
      <c r="F18" s="87">
        <f>Input!F72</f>
        <v>950</v>
      </c>
      <c r="G18" s="87">
        <f>Input!G72</f>
        <v>153</v>
      </c>
      <c r="H18" s="87">
        <f>Input!H72</f>
        <v>174</v>
      </c>
      <c r="I18" s="87">
        <f>Input!I72</f>
        <v>163</v>
      </c>
      <c r="J18" s="87">
        <f>Input!J72</f>
        <v>207</v>
      </c>
      <c r="K18" s="87">
        <f>SUM(D18:J18)</f>
        <v>3642</v>
      </c>
    </row>
    <row r="19" spans="1:11" ht="12.75">
      <c r="A19" s="84">
        <f>RANK(K19,$K$2:$K$26)</f>
        <v>18</v>
      </c>
      <c r="B19" s="84">
        <f>Input!A204</f>
        <v>0</v>
      </c>
      <c r="C19" s="85" t="str">
        <f>Input!C192</f>
        <v>Armada</v>
      </c>
      <c r="D19" s="87">
        <f>Input!D192</f>
        <v>898</v>
      </c>
      <c r="E19" s="87">
        <f>Input!E192</f>
        <v>1015</v>
      </c>
      <c r="F19" s="87">
        <f>Input!F192</f>
        <v>1019</v>
      </c>
      <c r="G19" s="87">
        <f>Input!G192</f>
        <v>156</v>
      </c>
      <c r="H19" s="87">
        <f>Input!H192</f>
        <v>165</v>
      </c>
      <c r="I19" s="87">
        <f>Input!I192</f>
        <v>178</v>
      </c>
      <c r="J19" s="87">
        <f>Input!J192</f>
        <v>193</v>
      </c>
      <c r="K19" s="87">
        <f>SUM(D19:J19)</f>
        <v>3624</v>
      </c>
    </row>
    <row r="20" spans="1:11" ht="12.75">
      <c r="A20" s="84">
        <f>RANK(K20,$K$2:$K$26)</f>
        <v>19</v>
      </c>
      <c r="B20" s="84">
        <f>Input!A12</f>
        <v>0</v>
      </c>
      <c r="C20" s="85" t="str">
        <f>Input!C228</f>
        <v>Warren Woods Tower</v>
      </c>
      <c r="D20" s="87">
        <f>Input!D228</f>
        <v>1022</v>
      </c>
      <c r="E20" s="87">
        <f>Input!E228</f>
        <v>923</v>
      </c>
      <c r="F20" s="87">
        <f>Input!F228</f>
        <v>940</v>
      </c>
      <c r="G20" s="87">
        <f>Input!G228</f>
        <v>186</v>
      </c>
      <c r="H20" s="87">
        <f>Input!H228</f>
        <v>160</v>
      </c>
      <c r="I20" s="87">
        <f>Input!I228</f>
        <v>180</v>
      </c>
      <c r="J20" s="87">
        <f>Input!J228</f>
        <v>139</v>
      </c>
      <c r="K20" s="87">
        <f>SUM(D20:J20)</f>
        <v>3550</v>
      </c>
    </row>
    <row r="21" spans="1:11" ht="12.75">
      <c r="A21" s="84">
        <f>RANK(K21,$K$2:$K$26)</f>
        <v>20</v>
      </c>
      <c r="B21" s="84">
        <f>Input!A240</f>
        <v>0</v>
      </c>
      <c r="C21" s="85" t="str">
        <f>Input!C276</f>
        <v>Warren De La Salle</v>
      </c>
      <c r="D21" s="88">
        <f>Input!D276</f>
        <v>972</v>
      </c>
      <c r="E21" s="88">
        <f>Input!E276</f>
        <v>947</v>
      </c>
      <c r="F21" s="88">
        <f>Input!F276</f>
        <v>890</v>
      </c>
      <c r="G21" s="88">
        <f>Input!G276</f>
        <v>199</v>
      </c>
      <c r="H21" s="88">
        <f>Input!H276</f>
        <v>187</v>
      </c>
      <c r="I21" s="88">
        <f>Input!I276</f>
        <v>174</v>
      </c>
      <c r="J21" s="88">
        <f>Input!J276</f>
        <v>177</v>
      </c>
      <c r="K21" s="87">
        <f>SUM(D21:J21)</f>
        <v>3546</v>
      </c>
    </row>
    <row r="22" spans="1:11" ht="12.75">
      <c r="A22" s="84">
        <f>RANK(K22,$K$2:$K$26)</f>
        <v>21</v>
      </c>
      <c r="B22" s="84">
        <f>Input!A288</f>
        <v>0</v>
      </c>
      <c r="C22" s="85" t="str">
        <f>Input!C288</f>
        <v>Warren Cousino</v>
      </c>
      <c r="D22" s="88">
        <f>Input!D288</f>
        <v>956</v>
      </c>
      <c r="E22" s="88">
        <f>Input!E288</f>
        <v>981</v>
      </c>
      <c r="F22" s="88">
        <f>Input!F288</f>
        <v>835</v>
      </c>
      <c r="G22" s="88">
        <f>Input!G288</f>
        <v>161</v>
      </c>
      <c r="H22" s="88">
        <f>Input!H288</f>
        <v>184</v>
      </c>
      <c r="I22" s="88">
        <f>Input!I288</f>
        <v>198</v>
      </c>
      <c r="J22" s="88">
        <f>Input!J288</f>
        <v>183</v>
      </c>
      <c r="K22" s="87">
        <f>SUM(D22:J22)</f>
        <v>3498</v>
      </c>
    </row>
    <row r="23" spans="1:11" ht="12.75">
      <c r="A23" s="84">
        <f>RANK(K23,$K$2:$K$26)</f>
        <v>22</v>
      </c>
      <c r="B23" s="84" t="e">
        <f>Input!#REF!</f>
        <v>#REF!</v>
      </c>
      <c r="C23" s="85" t="str">
        <f>Input!C204</f>
        <v>St. Clair Shores Lakeshore</v>
      </c>
      <c r="D23" s="87">
        <f>Input!D204</f>
        <v>825</v>
      </c>
      <c r="E23" s="87">
        <f>Input!E204</f>
        <v>964</v>
      </c>
      <c r="F23" s="87">
        <f>Input!F204</f>
        <v>864</v>
      </c>
      <c r="G23" s="87">
        <f>Input!G204</f>
        <v>255</v>
      </c>
      <c r="H23" s="87">
        <f>Input!H204</f>
        <v>154</v>
      </c>
      <c r="I23" s="87">
        <f>Input!I204</f>
        <v>199</v>
      </c>
      <c r="J23" s="87">
        <f>Input!J204</f>
        <v>231</v>
      </c>
      <c r="K23" s="87">
        <f>SUM(D23:J23)</f>
        <v>3492</v>
      </c>
    </row>
    <row r="24" spans="1:11" ht="12.75">
      <c r="A24" s="84">
        <f>RANK(K24,$K$2:$K$26)</f>
        <v>23</v>
      </c>
      <c r="B24" s="84">
        <f>Input!A84</f>
        <v>0</v>
      </c>
      <c r="C24" s="85" t="str">
        <f>Input!C168</f>
        <v>New Haven</v>
      </c>
      <c r="D24" s="87">
        <f>Input!D168</f>
        <v>867</v>
      </c>
      <c r="E24" s="87">
        <f>Input!E168</f>
        <v>882</v>
      </c>
      <c r="F24" s="87">
        <f>Input!F168</f>
        <v>925</v>
      </c>
      <c r="G24" s="87">
        <f>Input!G168</f>
        <v>215</v>
      </c>
      <c r="H24" s="87">
        <f>Input!H168</f>
        <v>134</v>
      </c>
      <c r="I24" s="87">
        <f>Input!I168</f>
        <v>184</v>
      </c>
      <c r="J24" s="87">
        <f>Input!J168</f>
        <v>141</v>
      </c>
      <c r="K24" s="87">
        <f>SUM(D24:J24)</f>
        <v>3348</v>
      </c>
    </row>
    <row r="25" spans="1:11" ht="12.75">
      <c r="A25" s="84">
        <f>RANK(K25,$K$2:$K$26)</f>
        <v>24</v>
      </c>
      <c r="B25" s="84">
        <f>Input!A60</f>
        <v>0</v>
      </c>
      <c r="C25" s="85" t="str">
        <f>Input!C216</f>
        <v>Sterling Heights</v>
      </c>
      <c r="D25" s="87">
        <f>Input!D216</f>
        <v>989</v>
      </c>
      <c r="E25" s="87">
        <f>Input!E216</f>
        <v>813</v>
      </c>
      <c r="F25" s="87">
        <f>Input!F216</f>
        <v>850</v>
      </c>
      <c r="G25" s="87">
        <f>Input!G216</f>
        <v>152</v>
      </c>
      <c r="H25" s="87">
        <f>Input!H216</f>
        <v>167</v>
      </c>
      <c r="I25" s="87">
        <f>Input!I216</f>
        <v>181</v>
      </c>
      <c r="J25" s="87">
        <f>Input!J216</f>
        <v>190</v>
      </c>
      <c r="K25" s="87">
        <f>SUM(D25:J25)</f>
        <v>3342</v>
      </c>
    </row>
    <row r="26" spans="1:11" ht="12.75">
      <c r="A26" s="84">
        <f>RANK(K26,$K$2:$K$26)</f>
        <v>25</v>
      </c>
      <c r="B26" s="84">
        <f>Input!A276</f>
        <v>0</v>
      </c>
      <c r="C26" s="85">
        <f>Input!C300</f>
        <v>0</v>
      </c>
      <c r="D26" s="85">
        <f>Input!D300</f>
        <v>0</v>
      </c>
      <c r="E26" s="85">
        <f>Input!E300</f>
        <v>0</v>
      </c>
      <c r="F26" s="85">
        <f>Input!F300</f>
        <v>0</v>
      </c>
      <c r="G26" s="85">
        <f>Input!G300</f>
        <v>0</v>
      </c>
      <c r="H26" s="85">
        <f>Input!H300</f>
        <v>0</v>
      </c>
      <c r="I26" s="85">
        <f>Input!I300</f>
        <v>0</v>
      </c>
      <c r="J26" s="85">
        <f>Input!J300</f>
        <v>0</v>
      </c>
      <c r="K26" s="87">
        <f>SUM(D26:J26)</f>
        <v>0</v>
      </c>
    </row>
  </sheetData>
  <sheetProtection selectLockedCells="1" sort="0" selectUnlockedCells="1"/>
  <printOptions horizontalCentered="1"/>
  <pageMargins left="0.75" right="0.75" top="1" bottom="1" header="0.5" footer="0.5"/>
  <pageSetup horizontalDpi="600" verticalDpi="600" orientation="landscape" r:id="rId1"/>
  <headerFooter alignWithMargins="0">
    <oddHeader>&amp;C&amp;"Arial,Bold"&amp;12Macomb County Boy's
Team Qualifing&amp;R&amp;"Arial,Bold"Sunny Brook Golf and Bowl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E48"/>
  <sheetViews>
    <sheetView zoomScale="76" zoomScaleNormal="76" zoomScalePageLayoutView="0" workbookViewId="0" topLeftCell="A7">
      <selection activeCell="A1" sqref="A1"/>
    </sheetView>
  </sheetViews>
  <sheetFormatPr defaultColWidth="8.8515625" defaultRowHeight="12.75"/>
  <cols>
    <col min="1" max="1" width="3.140625" style="66" bestFit="1" customWidth="1"/>
    <col min="2" max="31" width="5.00390625" style="66" customWidth="1"/>
    <col min="32" max="32" width="8.8515625" style="66" customWidth="1"/>
    <col min="33" max="57" width="4.00390625" style="66" customWidth="1"/>
    <col min="58" max="16384" width="8.8515625" style="66" customWidth="1"/>
  </cols>
  <sheetData>
    <row r="1" spans="1:31" ht="15.75">
      <c r="A1" s="66">
        <v>1</v>
      </c>
      <c r="B1" s="66" t="str">
        <f>'Boy''s Team'!C2</f>
        <v>Roseville</v>
      </c>
      <c r="Q1" s="80" t="s">
        <v>50</v>
      </c>
      <c r="AE1" s="67" t="s">
        <v>29</v>
      </c>
    </row>
    <row r="2" spans="1:31" ht="11.25">
      <c r="A2" s="68"/>
      <c r="B2" s="83">
        <v>194</v>
      </c>
      <c r="C2" s="83">
        <v>183</v>
      </c>
      <c r="D2" s="83">
        <v>277</v>
      </c>
      <c r="E2" s="83"/>
      <c r="F2" s="69">
        <f>SUM(B2:E2)</f>
        <v>654</v>
      </c>
      <c r="G2" s="70"/>
      <c r="AE2" s="71"/>
    </row>
    <row r="3" spans="1:8" ht="11.25">
      <c r="A3" s="68"/>
      <c r="B3" s="68"/>
      <c r="C3" s="68"/>
      <c r="D3" s="68"/>
      <c r="E3" s="68"/>
      <c r="F3" s="68"/>
      <c r="G3" s="72"/>
      <c r="H3" s="66" t="str">
        <f>IF(F6&gt;F2,B5,(IF(F2&gt;F6,B1," ")))</f>
        <v>Roseville</v>
      </c>
    </row>
    <row r="4" spans="1:13" ht="11.25">
      <c r="A4" s="68"/>
      <c r="B4" s="68"/>
      <c r="C4" s="68" t="s">
        <v>0</v>
      </c>
      <c r="D4" s="73"/>
      <c r="E4" s="68"/>
      <c r="F4" s="68"/>
      <c r="G4" s="72"/>
      <c r="H4" s="83">
        <v>194</v>
      </c>
      <c r="I4" s="83">
        <v>158</v>
      </c>
      <c r="J4" s="83">
        <v>213</v>
      </c>
      <c r="K4" s="83"/>
      <c r="L4" s="69">
        <f>SUM(H4:K4)</f>
        <v>565</v>
      </c>
      <c r="M4" s="70"/>
    </row>
    <row r="5" spans="1:13" ht="11.25">
      <c r="A5" s="68">
        <v>16</v>
      </c>
      <c r="B5" s="74" t="str">
        <f>'Boy''s Team'!C17</f>
        <v>Warren Fitzgerald</v>
      </c>
      <c r="C5" s="74"/>
      <c r="D5" s="74"/>
      <c r="E5" s="74"/>
      <c r="F5" s="74"/>
      <c r="G5" s="74"/>
      <c r="H5" s="75"/>
      <c r="I5" s="68"/>
      <c r="J5" s="68"/>
      <c r="K5" s="68"/>
      <c r="L5" s="68"/>
      <c r="M5" s="72"/>
    </row>
    <row r="6" spans="2:14" ht="11.25">
      <c r="B6" s="83">
        <v>167</v>
      </c>
      <c r="C6" s="83">
        <v>134</v>
      </c>
      <c r="D6" s="83">
        <v>238</v>
      </c>
      <c r="E6" s="83"/>
      <c r="F6" s="69">
        <f>SUM(B6:E6)</f>
        <v>539</v>
      </c>
      <c r="G6" s="69"/>
      <c r="H6" s="68"/>
      <c r="I6" s="68" t="s">
        <v>3</v>
      </c>
      <c r="J6" s="68"/>
      <c r="K6" s="76"/>
      <c r="L6" s="68"/>
      <c r="M6" s="72"/>
      <c r="N6" s="77" t="str">
        <f>IF(L10&gt;L4,H9,(IF(L4&gt;L10,H3," ")))</f>
        <v>Macomb Dakota</v>
      </c>
    </row>
    <row r="7" spans="1:19" ht="11.25">
      <c r="A7" s="66">
        <v>8</v>
      </c>
      <c r="B7" s="66" t="str">
        <f>'Boy''s Team'!C9</f>
        <v>Clinton Township Chippewa Valley</v>
      </c>
      <c r="G7" s="74"/>
      <c r="H7" s="68"/>
      <c r="I7" s="68"/>
      <c r="J7" s="68"/>
      <c r="K7" s="76"/>
      <c r="L7" s="68"/>
      <c r="M7" s="72"/>
      <c r="N7" s="83">
        <v>204</v>
      </c>
      <c r="O7" s="83">
        <v>224</v>
      </c>
      <c r="P7" s="83">
        <v>234</v>
      </c>
      <c r="Q7" s="83"/>
      <c r="R7" s="69">
        <f>SUM(N7:Q7)</f>
        <v>662</v>
      </c>
      <c r="S7" s="70"/>
    </row>
    <row r="8" spans="1:19" ht="11.25">
      <c r="A8" s="68"/>
      <c r="B8" s="83">
        <v>190</v>
      </c>
      <c r="C8" s="83">
        <v>188</v>
      </c>
      <c r="D8" s="83">
        <v>181</v>
      </c>
      <c r="E8" s="83"/>
      <c r="F8" s="69">
        <f>SUM(B8:E8)</f>
        <v>559</v>
      </c>
      <c r="G8" s="70"/>
      <c r="H8" s="75"/>
      <c r="I8" s="68"/>
      <c r="J8" s="68"/>
      <c r="K8" s="68"/>
      <c r="L8" s="68"/>
      <c r="M8" s="68"/>
      <c r="N8" s="75"/>
      <c r="O8" s="68"/>
      <c r="P8" s="68"/>
      <c r="Q8" s="68"/>
      <c r="R8" s="68"/>
      <c r="S8" s="72"/>
    </row>
    <row r="9" spans="1:19" ht="11.25">
      <c r="A9" s="68"/>
      <c r="B9" s="68"/>
      <c r="C9" s="68"/>
      <c r="D9" s="68"/>
      <c r="E9" s="68"/>
      <c r="F9" s="68"/>
      <c r="G9" s="72"/>
      <c r="H9" s="66" t="str">
        <f>IF(F12&gt;F8,B11,(IF(F8&gt;F12,B7," ")))</f>
        <v>Macomb Dakota</v>
      </c>
      <c r="I9" s="74"/>
      <c r="J9" s="74"/>
      <c r="K9" s="74"/>
      <c r="L9" s="74"/>
      <c r="M9" s="74"/>
      <c r="N9" s="75"/>
      <c r="O9" s="68"/>
      <c r="P9" s="68"/>
      <c r="Q9" s="68"/>
      <c r="R9" s="68"/>
      <c r="S9" s="72"/>
    </row>
    <row r="10" spans="1:19" ht="11.25">
      <c r="A10" s="68"/>
      <c r="B10" s="68"/>
      <c r="C10" s="68" t="s">
        <v>1</v>
      </c>
      <c r="D10" s="76"/>
      <c r="E10" s="68"/>
      <c r="F10" s="68"/>
      <c r="G10" s="72"/>
      <c r="H10" s="83">
        <v>217</v>
      </c>
      <c r="I10" s="83">
        <v>184</v>
      </c>
      <c r="J10" s="83">
        <v>204</v>
      </c>
      <c r="K10" s="83"/>
      <c r="L10" s="69">
        <f>SUM(H10:K10)</f>
        <v>605</v>
      </c>
      <c r="M10" s="69"/>
      <c r="N10" s="68"/>
      <c r="O10" s="68"/>
      <c r="P10" s="68"/>
      <c r="Q10" s="68"/>
      <c r="R10" s="68"/>
      <c r="S10" s="72"/>
    </row>
    <row r="11" spans="1:19" ht="11.25">
      <c r="A11" s="68">
        <v>9</v>
      </c>
      <c r="B11" s="74" t="str">
        <f>'Boy''s Team'!C10</f>
        <v>Macomb Dakota</v>
      </c>
      <c r="C11" s="74"/>
      <c r="D11" s="74"/>
      <c r="E11" s="74"/>
      <c r="F11" s="74"/>
      <c r="G11" s="78"/>
      <c r="M11" s="68"/>
      <c r="N11" s="68"/>
      <c r="O11" s="68"/>
      <c r="P11" s="68"/>
      <c r="Q11" s="68"/>
      <c r="R11" s="68"/>
      <c r="S11" s="72"/>
    </row>
    <row r="12" spans="2:20" ht="11.25">
      <c r="B12" s="83">
        <v>211</v>
      </c>
      <c r="C12" s="83">
        <v>206</v>
      </c>
      <c r="D12" s="83">
        <v>167</v>
      </c>
      <c r="E12" s="83"/>
      <c r="F12" s="69">
        <f>SUM(B12:E12)</f>
        <v>584</v>
      </c>
      <c r="G12" s="69"/>
      <c r="M12" s="68"/>
      <c r="N12" s="68"/>
      <c r="O12" s="68" t="s">
        <v>61</v>
      </c>
      <c r="P12" s="68"/>
      <c r="Q12" s="68"/>
      <c r="R12" s="68"/>
      <c r="S12" s="72"/>
      <c r="T12" s="66" t="str">
        <f>IF(R19&gt;R7,N18,(IF(R7&gt;R19,N6," ")))</f>
        <v>Macomb Dakota</v>
      </c>
    </row>
    <row r="13" spans="1:25" ht="11.25">
      <c r="A13" s="66">
        <v>5</v>
      </c>
      <c r="B13" s="66" t="str">
        <f>'Boy''s Team'!C6</f>
        <v>Warren Mott</v>
      </c>
      <c r="M13" s="68"/>
      <c r="N13" s="68"/>
      <c r="O13" s="68"/>
      <c r="P13" s="68"/>
      <c r="Q13" s="76"/>
      <c r="R13" s="68"/>
      <c r="S13" s="72"/>
      <c r="T13" s="83">
        <v>205</v>
      </c>
      <c r="U13" s="83">
        <v>194</v>
      </c>
      <c r="V13" s="83">
        <v>225</v>
      </c>
      <c r="W13" s="83"/>
      <c r="X13" s="69">
        <f>SUM(T13:W13)</f>
        <v>624</v>
      </c>
      <c r="Y13" s="70"/>
    </row>
    <row r="14" spans="1:25" ht="11.25">
      <c r="A14" s="68"/>
      <c r="B14" s="83">
        <v>198</v>
      </c>
      <c r="C14" s="83">
        <v>183</v>
      </c>
      <c r="D14" s="83">
        <v>192</v>
      </c>
      <c r="E14" s="83"/>
      <c r="F14" s="69">
        <f>SUM(B14:E14)</f>
        <v>573</v>
      </c>
      <c r="G14" s="70"/>
      <c r="M14" s="68"/>
      <c r="N14" s="68"/>
      <c r="O14" s="68"/>
      <c r="P14" s="68"/>
      <c r="Q14" s="68"/>
      <c r="R14" s="68"/>
      <c r="S14" s="68"/>
      <c r="T14" s="75"/>
      <c r="U14" s="68"/>
      <c r="V14" s="68"/>
      <c r="W14" s="68"/>
      <c r="X14" s="68"/>
      <c r="Y14" s="72"/>
    </row>
    <row r="15" spans="1:25" ht="11.25">
      <c r="A15" s="68"/>
      <c r="B15" s="68"/>
      <c r="C15" s="68"/>
      <c r="D15" s="68"/>
      <c r="E15" s="68"/>
      <c r="F15" s="68"/>
      <c r="G15" s="72"/>
      <c r="H15" s="66" t="str">
        <f>IF(F18&gt;F14,B17,(IF(F14&gt;F18,B13," ")))</f>
        <v>Warren Mott</v>
      </c>
      <c r="M15" s="74"/>
      <c r="N15" s="68"/>
      <c r="O15" s="68"/>
      <c r="P15" s="68"/>
      <c r="Q15" s="68"/>
      <c r="R15" s="68"/>
      <c r="S15" s="68"/>
      <c r="T15" s="75"/>
      <c r="U15" s="68"/>
      <c r="V15" s="68"/>
      <c r="W15" s="68"/>
      <c r="X15" s="68"/>
      <c r="Y15" s="72"/>
    </row>
    <row r="16" spans="1:25" ht="11.25">
      <c r="A16" s="68"/>
      <c r="B16" s="68"/>
      <c r="C16" s="68" t="s">
        <v>3</v>
      </c>
      <c r="D16" s="76"/>
      <c r="E16" s="68"/>
      <c r="F16" s="68"/>
      <c r="G16" s="72"/>
      <c r="H16" s="83">
        <v>153</v>
      </c>
      <c r="I16" s="83">
        <v>226</v>
      </c>
      <c r="J16" s="83">
        <v>233</v>
      </c>
      <c r="K16" s="83"/>
      <c r="L16" s="69">
        <f>SUM(H16:K16)</f>
        <v>612</v>
      </c>
      <c r="M16" s="70"/>
      <c r="N16" s="75"/>
      <c r="O16" s="68"/>
      <c r="P16" s="68"/>
      <c r="Q16" s="68"/>
      <c r="R16" s="68"/>
      <c r="S16" s="68"/>
      <c r="T16" s="75"/>
      <c r="U16" s="68"/>
      <c r="V16" s="68"/>
      <c r="W16" s="68"/>
      <c r="X16" s="68"/>
      <c r="Y16" s="72"/>
    </row>
    <row r="17" spans="1:25" ht="11.25">
      <c r="A17" s="68">
        <v>12</v>
      </c>
      <c r="B17" s="74" t="str">
        <f>'Boy''s Team'!C13</f>
        <v>East Point East Detroit</v>
      </c>
      <c r="C17" s="74"/>
      <c r="D17" s="74"/>
      <c r="E17" s="74"/>
      <c r="F17" s="74"/>
      <c r="G17" s="74"/>
      <c r="H17" s="75"/>
      <c r="I17" s="68"/>
      <c r="J17" s="68"/>
      <c r="K17" s="68"/>
      <c r="L17" s="68"/>
      <c r="M17" s="68"/>
      <c r="N17" s="75"/>
      <c r="O17" s="68"/>
      <c r="P17" s="68"/>
      <c r="Q17" s="68"/>
      <c r="R17" s="68"/>
      <c r="S17" s="68"/>
      <c r="T17" s="75"/>
      <c r="U17" s="68"/>
      <c r="V17" s="68"/>
      <c r="W17" s="68"/>
      <c r="X17" s="68"/>
      <c r="Y17" s="72"/>
    </row>
    <row r="18" spans="2:25" ht="11.25">
      <c r="B18" s="83">
        <v>180</v>
      </c>
      <c r="C18" s="83">
        <v>147</v>
      </c>
      <c r="D18" s="83">
        <v>225</v>
      </c>
      <c r="E18" s="83"/>
      <c r="F18" s="69">
        <f>SUM(B18:E18)</f>
        <v>552</v>
      </c>
      <c r="G18" s="69"/>
      <c r="H18" s="68"/>
      <c r="I18" s="68" t="s">
        <v>1</v>
      </c>
      <c r="J18" s="68"/>
      <c r="K18" s="76"/>
      <c r="L18" s="68"/>
      <c r="M18" s="68"/>
      <c r="N18" s="77" t="str">
        <f>IF(L22&gt;L16,H21,(IF(L16&gt;L22,H15," ")))</f>
        <v>New Baltimore Anchor Bay</v>
      </c>
      <c r="O18" s="74"/>
      <c r="P18" s="74"/>
      <c r="Q18" s="74"/>
      <c r="R18" s="74"/>
      <c r="S18" s="74"/>
      <c r="T18" s="75"/>
      <c r="U18" s="68"/>
      <c r="V18" s="68"/>
      <c r="W18" s="68"/>
      <c r="X18" s="68"/>
      <c r="Y18" s="72"/>
    </row>
    <row r="19" spans="1:25" ht="11.25">
      <c r="A19" s="66">
        <v>4</v>
      </c>
      <c r="B19" s="66" t="str">
        <f>'Boy''s Team'!C5</f>
        <v>Macomb L'Anse Creuse North</v>
      </c>
      <c r="G19" s="74"/>
      <c r="H19" s="68"/>
      <c r="I19" s="68"/>
      <c r="J19" s="68"/>
      <c r="K19" s="76"/>
      <c r="L19" s="68"/>
      <c r="M19" s="72"/>
      <c r="N19" s="83">
        <v>206</v>
      </c>
      <c r="O19" s="83">
        <v>216</v>
      </c>
      <c r="P19" s="83">
        <v>181</v>
      </c>
      <c r="Q19" s="83"/>
      <c r="R19" s="69">
        <f>SUM(N19:Q19)</f>
        <v>603</v>
      </c>
      <c r="S19" s="69"/>
      <c r="T19" s="68"/>
      <c r="U19" s="68"/>
      <c r="V19" s="68"/>
      <c r="W19" s="68"/>
      <c r="X19" s="68"/>
      <c r="Y19" s="72"/>
    </row>
    <row r="20" spans="1:25" ht="11.25">
      <c r="A20" s="68"/>
      <c r="B20" s="83">
        <v>190</v>
      </c>
      <c r="C20" s="83">
        <v>196</v>
      </c>
      <c r="D20" s="83">
        <v>179</v>
      </c>
      <c r="E20" s="83"/>
      <c r="F20" s="69">
        <f>SUM(B20:E20)</f>
        <v>565</v>
      </c>
      <c r="G20" s="70"/>
      <c r="H20" s="75"/>
      <c r="I20" s="68"/>
      <c r="J20" s="68"/>
      <c r="K20" s="68"/>
      <c r="L20" s="68"/>
      <c r="M20" s="72"/>
      <c r="S20" s="68"/>
      <c r="T20" s="68"/>
      <c r="U20" s="68"/>
      <c r="V20" s="68"/>
      <c r="W20" s="68"/>
      <c r="X20" s="68"/>
      <c r="Y20" s="72"/>
    </row>
    <row r="21" spans="1:25" ht="11.25">
      <c r="A21" s="68"/>
      <c r="B21" s="68"/>
      <c r="C21" s="68"/>
      <c r="D21" s="68"/>
      <c r="E21" s="68"/>
      <c r="F21" s="68"/>
      <c r="G21" s="72"/>
      <c r="H21" s="66" t="str">
        <f>IF(F24&gt;F20,B23,(IF(F20&gt;F24,B19," ")))</f>
        <v>New Baltimore Anchor Bay</v>
      </c>
      <c r="I21" s="74"/>
      <c r="J21" s="74"/>
      <c r="K21" s="74"/>
      <c r="L21" s="74"/>
      <c r="M21" s="78"/>
      <c r="S21" s="68"/>
      <c r="T21" s="68"/>
      <c r="U21" s="68"/>
      <c r="V21" s="68"/>
      <c r="W21" s="68"/>
      <c r="X21" s="68"/>
      <c r="Y21" s="72"/>
    </row>
    <row r="22" spans="1:25" ht="11.25">
      <c r="A22" s="68"/>
      <c r="B22" s="68"/>
      <c r="C22" s="68" t="s">
        <v>4</v>
      </c>
      <c r="D22" s="76"/>
      <c r="E22" s="68"/>
      <c r="F22" s="68"/>
      <c r="G22" s="72"/>
      <c r="H22" s="83">
        <v>224</v>
      </c>
      <c r="I22" s="83">
        <v>213</v>
      </c>
      <c r="J22" s="83">
        <v>223</v>
      </c>
      <c r="K22" s="83"/>
      <c r="L22" s="69">
        <f>SUM(H22:K22)</f>
        <v>660</v>
      </c>
      <c r="M22" s="69"/>
      <c r="S22" s="68"/>
      <c r="T22" s="68"/>
      <c r="U22" s="68"/>
      <c r="V22" s="68"/>
      <c r="W22" s="68"/>
      <c r="X22" s="68"/>
      <c r="Y22" s="72"/>
    </row>
    <row r="23" spans="1:25" ht="11.25">
      <c r="A23" s="68">
        <v>13</v>
      </c>
      <c r="B23" s="74" t="str">
        <f>'Boy''s Team'!C14</f>
        <v>New Baltimore Anchor Bay</v>
      </c>
      <c r="C23" s="74"/>
      <c r="D23" s="74"/>
      <c r="E23" s="74"/>
      <c r="F23" s="74"/>
      <c r="G23" s="78"/>
      <c r="M23" s="68"/>
      <c r="S23" s="68"/>
      <c r="T23" s="68"/>
      <c r="U23" s="68"/>
      <c r="V23" s="68"/>
      <c r="W23" s="68"/>
      <c r="X23" s="68"/>
      <c r="Y23" s="72"/>
    </row>
    <row r="24" spans="2:31" ht="11.25">
      <c r="B24" s="83">
        <v>224</v>
      </c>
      <c r="C24" s="83">
        <v>235</v>
      </c>
      <c r="D24" s="83">
        <v>230</v>
      </c>
      <c r="E24" s="83"/>
      <c r="F24" s="69">
        <f>SUM(B24:E24)</f>
        <v>689</v>
      </c>
      <c r="G24" s="69"/>
      <c r="S24" s="68"/>
      <c r="T24" s="68" t="s">
        <v>2</v>
      </c>
      <c r="U24" s="68"/>
      <c r="V24" s="68"/>
      <c r="W24" s="68"/>
      <c r="X24" s="68"/>
      <c r="Y24" s="72"/>
      <c r="Z24" s="77" t="str">
        <f>IF(X37&gt;X13,T36,(IF(X13&gt;X37,T12," ")))</f>
        <v>Romeo</v>
      </c>
      <c r="AA24" s="74"/>
      <c r="AB24" s="74"/>
      <c r="AC24" s="74"/>
      <c r="AD24" s="74"/>
      <c r="AE24" s="74"/>
    </row>
    <row r="25" spans="1:28" ht="11.25">
      <c r="A25" s="66">
        <v>3</v>
      </c>
      <c r="B25" s="66" t="str">
        <f>'Boy''s Team'!C4</f>
        <v>Utica</v>
      </c>
      <c r="S25" s="68"/>
      <c r="T25" s="68"/>
      <c r="U25" s="68"/>
      <c r="V25" s="68"/>
      <c r="W25" s="76"/>
      <c r="X25" s="68"/>
      <c r="Y25" s="72"/>
      <c r="Z25" s="79" t="s">
        <v>27</v>
      </c>
      <c r="AA25" s="79"/>
      <c r="AB25" s="79"/>
    </row>
    <row r="26" spans="1:25" ht="11.25">
      <c r="A26" s="68"/>
      <c r="B26" s="83">
        <v>178</v>
      </c>
      <c r="C26" s="83">
        <v>216</v>
      </c>
      <c r="D26" s="83">
        <v>241</v>
      </c>
      <c r="E26" s="83"/>
      <c r="F26" s="69">
        <f>SUM(B26:E26)</f>
        <v>635</v>
      </c>
      <c r="G26" s="70"/>
      <c r="S26" s="68"/>
      <c r="T26" s="68"/>
      <c r="U26" s="68"/>
      <c r="V26" s="68"/>
      <c r="W26" s="68"/>
      <c r="X26" s="68"/>
      <c r="Y26" s="72"/>
    </row>
    <row r="27" spans="1:25" ht="11.25">
      <c r="A27" s="68"/>
      <c r="B27" s="68"/>
      <c r="C27" s="68"/>
      <c r="D27" s="68"/>
      <c r="E27" s="68"/>
      <c r="F27" s="68"/>
      <c r="G27" s="72"/>
      <c r="H27" s="66" t="str">
        <f>IF(F30&gt;F26,B29,(IF(F26&gt;F30,B25," ")))</f>
        <v>Utica</v>
      </c>
      <c r="S27" s="68"/>
      <c r="T27" s="68"/>
      <c r="U27" s="68"/>
      <c r="V27" s="68"/>
      <c r="W27" s="68"/>
      <c r="X27" s="68"/>
      <c r="Y27" s="72"/>
    </row>
    <row r="28" spans="1:25" ht="11.25">
      <c r="A28" s="68"/>
      <c r="B28" s="68"/>
      <c r="C28" s="68" t="s">
        <v>6</v>
      </c>
      <c r="D28" s="76"/>
      <c r="E28" s="68"/>
      <c r="F28" s="68"/>
      <c r="G28" s="72"/>
      <c r="H28" s="83">
        <v>177</v>
      </c>
      <c r="I28" s="83">
        <v>183</v>
      </c>
      <c r="J28" s="83">
        <v>162</v>
      </c>
      <c r="K28" s="83"/>
      <c r="L28" s="69">
        <f>SUM(H28:K28)</f>
        <v>522</v>
      </c>
      <c r="M28" s="70"/>
      <c r="S28" s="68"/>
      <c r="T28" s="68"/>
      <c r="U28" s="68"/>
      <c r="V28" s="68"/>
      <c r="W28" s="68"/>
      <c r="X28" s="68"/>
      <c r="Y28" s="72"/>
    </row>
    <row r="29" spans="1:31" ht="11.25">
      <c r="A29" s="68">
        <v>14</v>
      </c>
      <c r="B29" s="74" t="str">
        <f>'Boy''s Team'!C15</f>
        <v>St. Clair Shores Lakeview</v>
      </c>
      <c r="C29" s="74"/>
      <c r="D29" s="74"/>
      <c r="E29" s="74"/>
      <c r="F29" s="74"/>
      <c r="G29" s="74"/>
      <c r="H29" s="75"/>
      <c r="I29" s="68"/>
      <c r="J29" s="68"/>
      <c r="K29" s="68"/>
      <c r="L29" s="68"/>
      <c r="M29" s="72"/>
      <c r="S29" s="68"/>
      <c r="T29" s="68"/>
      <c r="U29" s="68"/>
      <c r="V29" s="68"/>
      <c r="W29" s="68"/>
      <c r="X29" s="68"/>
      <c r="Y29" s="72"/>
      <c r="Z29" s="77" t="str">
        <f>IF(X37&gt;X13,T12,(IF(X13&gt;X37,T36," ")))</f>
        <v>Macomb Dakota</v>
      </c>
      <c r="AA29" s="74"/>
      <c r="AB29" s="74"/>
      <c r="AC29" s="74"/>
      <c r="AD29" s="74"/>
      <c r="AE29" s="74"/>
    </row>
    <row r="30" spans="2:26" ht="11.25">
      <c r="B30" s="83">
        <v>194</v>
      </c>
      <c r="C30" s="83">
        <v>224</v>
      </c>
      <c r="D30" s="83">
        <v>160</v>
      </c>
      <c r="E30" s="83"/>
      <c r="F30" s="69">
        <f>SUM(B30:E30)</f>
        <v>578</v>
      </c>
      <c r="G30" s="69"/>
      <c r="H30" s="68"/>
      <c r="I30" s="68" t="s">
        <v>62</v>
      </c>
      <c r="J30" s="68"/>
      <c r="K30" s="76"/>
      <c r="L30" s="68"/>
      <c r="M30" s="72"/>
      <c r="N30" s="77" t="str">
        <f>IF(L34&gt;L28,H33,(IF(L28&gt;L34,H27," ")))</f>
        <v>Romeo</v>
      </c>
      <c r="S30" s="74"/>
      <c r="T30" s="68"/>
      <c r="U30" s="68"/>
      <c r="V30" s="68"/>
      <c r="W30" s="68"/>
      <c r="X30" s="68"/>
      <c r="Y30" s="72"/>
      <c r="Z30" s="79" t="s">
        <v>30</v>
      </c>
    </row>
    <row r="31" spans="1:25" ht="11.25">
      <c r="A31" s="66">
        <v>6</v>
      </c>
      <c r="B31" s="66" t="str">
        <f>'Boy''s Team'!C7</f>
        <v>Utica Henry Ford II</v>
      </c>
      <c r="G31" s="74"/>
      <c r="H31" s="68"/>
      <c r="I31" s="68"/>
      <c r="J31" s="68"/>
      <c r="K31" s="76"/>
      <c r="L31" s="68"/>
      <c r="M31" s="72"/>
      <c r="N31" s="83">
        <v>247</v>
      </c>
      <c r="O31" s="83">
        <v>193</v>
      </c>
      <c r="P31" s="83">
        <v>224</v>
      </c>
      <c r="Q31" s="83"/>
      <c r="R31" s="69">
        <f>SUM(N31:Q31)</f>
        <v>664</v>
      </c>
      <c r="S31" s="70"/>
      <c r="T31" s="75"/>
      <c r="U31" s="68"/>
      <c r="V31" s="68"/>
      <c r="W31" s="68"/>
      <c r="X31" s="68"/>
      <c r="Y31" s="72"/>
    </row>
    <row r="32" spans="1:25" ht="11.25">
      <c r="A32" s="68"/>
      <c r="B32" s="83">
        <v>221</v>
      </c>
      <c r="C32" s="83">
        <v>202</v>
      </c>
      <c r="D32" s="83">
        <v>215</v>
      </c>
      <c r="E32" s="83"/>
      <c r="F32" s="69">
        <f>SUM(B32:E32)</f>
        <v>638</v>
      </c>
      <c r="G32" s="70"/>
      <c r="H32" s="75"/>
      <c r="I32" s="68"/>
      <c r="J32" s="68"/>
      <c r="K32" s="68"/>
      <c r="L32" s="68"/>
      <c r="M32" s="72"/>
      <c r="Q32" s="68"/>
      <c r="R32" s="68"/>
      <c r="S32" s="68"/>
      <c r="T32" s="75"/>
      <c r="U32" s="68"/>
      <c r="V32" s="68"/>
      <c r="W32" s="68"/>
      <c r="X32" s="68"/>
      <c r="Y32" s="72"/>
    </row>
    <row r="33" spans="1:25" ht="11.25">
      <c r="A33" s="68"/>
      <c r="B33" s="68"/>
      <c r="C33" s="68"/>
      <c r="D33" s="68"/>
      <c r="E33" s="68"/>
      <c r="F33" s="68"/>
      <c r="G33" s="72"/>
      <c r="H33" s="66" t="str">
        <f>IF(F36&gt;F32,B35,(IF(F32&gt;F36,B31," ")))</f>
        <v>Romeo</v>
      </c>
      <c r="I33" s="74"/>
      <c r="J33" s="74"/>
      <c r="K33" s="74"/>
      <c r="L33" s="74"/>
      <c r="M33" s="74"/>
      <c r="N33" s="75"/>
      <c r="O33" s="68"/>
      <c r="P33" s="68"/>
      <c r="Q33" s="68"/>
      <c r="R33" s="68"/>
      <c r="S33" s="68"/>
      <c r="T33" s="75"/>
      <c r="U33" s="68"/>
      <c r="V33" s="68"/>
      <c r="W33" s="68"/>
      <c r="X33" s="68"/>
      <c r="Y33" s="72"/>
    </row>
    <row r="34" spans="1:31" ht="11.25">
      <c r="A34" s="68"/>
      <c r="B34" s="68"/>
      <c r="C34" s="68" t="s">
        <v>7</v>
      </c>
      <c r="D34" s="76"/>
      <c r="E34" s="68"/>
      <c r="F34" s="68"/>
      <c r="G34" s="72"/>
      <c r="H34" s="83">
        <v>191</v>
      </c>
      <c r="I34" s="83">
        <v>235</v>
      </c>
      <c r="J34" s="83">
        <v>181</v>
      </c>
      <c r="K34" s="83"/>
      <c r="L34" s="69">
        <f>SUM(H34:K34)</f>
        <v>607</v>
      </c>
      <c r="M34" s="69"/>
      <c r="N34" s="68"/>
      <c r="O34" s="68"/>
      <c r="P34" s="68"/>
      <c r="Q34" s="68"/>
      <c r="R34" s="68"/>
      <c r="S34" s="68"/>
      <c r="T34" s="75"/>
      <c r="U34" s="68"/>
      <c r="V34" s="68"/>
      <c r="W34" s="68"/>
      <c r="X34" s="68"/>
      <c r="Y34" s="72"/>
      <c r="Z34" s="77" t="str">
        <f>IF(X48&gt;X44,T47,(IF(X44&gt;X48,T43," ")))</f>
        <v>New Baltimore Anchor Bay</v>
      </c>
      <c r="AA34" s="74"/>
      <c r="AB34" s="74"/>
      <c r="AC34" s="74"/>
      <c r="AD34" s="74"/>
      <c r="AE34" s="74"/>
    </row>
    <row r="35" spans="1:28" ht="11.25">
      <c r="A35" s="68">
        <v>11</v>
      </c>
      <c r="B35" s="74" t="str">
        <f>'Boy''s Team'!C12</f>
        <v>Romeo</v>
      </c>
      <c r="C35" s="74"/>
      <c r="D35" s="74"/>
      <c r="E35" s="74"/>
      <c r="F35" s="74"/>
      <c r="G35" s="78"/>
      <c r="M35" s="68"/>
      <c r="N35" s="68"/>
      <c r="O35" s="68"/>
      <c r="P35" s="68"/>
      <c r="Q35" s="68"/>
      <c r="R35" s="68"/>
      <c r="S35" s="68"/>
      <c r="T35" s="75"/>
      <c r="U35" s="68"/>
      <c r="V35" s="68"/>
      <c r="W35" s="68"/>
      <c r="X35" s="68"/>
      <c r="Y35" s="72"/>
      <c r="Z35" s="79" t="s">
        <v>28</v>
      </c>
      <c r="AA35" s="79"/>
      <c r="AB35" s="79"/>
    </row>
    <row r="36" spans="2:25" ht="11.25">
      <c r="B36" s="83">
        <v>223</v>
      </c>
      <c r="C36" s="83">
        <v>215</v>
      </c>
      <c r="D36" s="83">
        <v>223</v>
      </c>
      <c r="E36" s="83"/>
      <c r="F36" s="69">
        <f>SUM(B36:E36)</f>
        <v>661</v>
      </c>
      <c r="G36" s="69"/>
      <c r="M36" s="68"/>
      <c r="N36" s="68"/>
      <c r="O36" s="68" t="s">
        <v>4</v>
      </c>
      <c r="P36" s="68"/>
      <c r="Q36" s="76"/>
      <c r="R36" s="68"/>
      <c r="S36" s="72"/>
      <c r="T36" s="66" t="str">
        <f>IF(R43&gt;R31,N42,(IF(R31&gt;R43,N30," ")))</f>
        <v>Romeo</v>
      </c>
      <c r="U36" s="74"/>
      <c r="V36" s="74"/>
      <c r="W36" s="74"/>
      <c r="X36" s="74"/>
      <c r="Y36" s="78"/>
    </row>
    <row r="37" spans="1:25" ht="11.25">
      <c r="A37" s="66">
        <v>7</v>
      </c>
      <c r="B37" s="66" t="str">
        <f>'Boy''s Team'!C8</f>
        <v>Richmond</v>
      </c>
      <c r="G37" s="74"/>
      <c r="M37" s="68"/>
      <c r="N37" s="68"/>
      <c r="O37" s="68"/>
      <c r="P37" s="68"/>
      <c r="Q37" s="76"/>
      <c r="R37" s="68"/>
      <c r="S37" s="72"/>
      <c r="T37" s="83">
        <v>258</v>
      </c>
      <c r="U37" s="83">
        <v>225</v>
      </c>
      <c r="V37" s="83">
        <v>235</v>
      </c>
      <c r="W37" s="83"/>
      <c r="X37" s="69">
        <f>SUM(T37:W37)</f>
        <v>718</v>
      </c>
      <c r="Y37" s="69"/>
    </row>
    <row r="38" spans="1:25" ht="11.25">
      <c r="A38" s="68"/>
      <c r="B38" s="83">
        <v>242</v>
      </c>
      <c r="C38" s="83">
        <v>202</v>
      </c>
      <c r="D38" s="83">
        <v>235</v>
      </c>
      <c r="E38" s="83"/>
      <c r="F38" s="69">
        <f>SUM(B38:E38)</f>
        <v>679</v>
      </c>
      <c r="G38" s="70"/>
      <c r="M38" s="68"/>
      <c r="N38" s="68"/>
      <c r="O38" s="68"/>
      <c r="P38" s="68"/>
      <c r="Q38" s="68"/>
      <c r="R38" s="68"/>
      <c r="S38" s="72"/>
      <c r="Y38" s="68"/>
    </row>
    <row r="39" spans="1:31" ht="11.25">
      <c r="A39" s="68"/>
      <c r="B39" s="68"/>
      <c r="C39" s="68"/>
      <c r="D39" s="68"/>
      <c r="E39" s="68"/>
      <c r="F39" s="68"/>
      <c r="G39" s="72"/>
      <c r="H39" s="66" t="str">
        <f>IF(F42&gt;F38,B41,(IF(F38&gt;F42,B37," ")))</f>
        <v>Richmond</v>
      </c>
      <c r="M39" s="74"/>
      <c r="N39" s="68"/>
      <c r="O39" s="68"/>
      <c r="P39" s="68"/>
      <c r="Q39" s="68"/>
      <c r="R39" s="68"/>
      <c r="S39" s="72"/>
      <c r="Z39" s="74" t="str">
        <f>IF(X48&gt;X44,T43,(IF(X44&gt;X48,T47," ")))</f>
        <v>Richmond</v>
      </c>
      <c r="AA39" s="74"/>
      <c r="AB39" s="74"/>
      <c r="AC39" s="74"/>
      <c r="AD39" s="74"/>
      <c r="AE39" s="74"/>
    </row>
    <row r="40" spans="1:26" ht="11.25">
      <c r="A40" s="68"/>
      <c r="B40" s="68"/>
      <c r="C40" s="68" t="s">
        <v>61</v>
      </c>
      <c r="D40" s="76"/>
      <c r="E40" s="68"/>
      <c r="F40" s="68"/>
      <c r="G40" s="72"/>
      <c r="H40" s="83">
        <v>179</v>
      </c>
      <c r="I40" s="83">
        <v>257</v>
      </c>
      <c r="J40" s="83">
        <v>221</v>
      </c>
      <c r="K40" s="83"/>
      <c r="L40" s="69">
        <f>SUM(H40:K40)</f>
        <v>657</v>
      </c>
      <c r="M40" s="70"/>
      <c r="N40" s="75"/>
      <c r="O40" s="68"/>
      <c r="P40" s="68"/>
      <c r="Q40" s="68"/>
      <c r="R40" s="68"/>
      <c r="S40" s="72"/>
      <c r="Z40" s="79" t="s">
        <v>31</v>
      </c>
    </row>
    <row r="41" spans="1:19" ht="11.25">
      <c r="A41" s="68">
        <v>10</v>
      </c>
      <c r="B41" s="74" t="str">
        <f>'Boy''s Team'!C11</f>
        <v>Utica Eisenhower</v>
      </c>
      <c r="C41" s="74"/>
      <c r="D41" s="74"/>
      <c r="E41" s="74"/>
      <c r="F41" s="74"/>
      <c r="G41" s="74"/>
      <c r="H41" s="75"/>
      <c r="I41" s="68"/>
      <c r="J41" s="68"/>
      <c r="K41" s="68"/>
      <c r="L41" s="68"/>
      <c r="M41" s="68"/>
      <c r="N41" s="75"/>
      <c r="O41" s="68"/>
      <c r="P41" s="68"/>
      <c r="Q41" s="68"/>
      <c r="R41" s="68"/>
      <c r="S41" s="72"/>
    </row>
    <row r="42" spans="2:19" ht="11.25">
      <c r="B42" s="83">
        <v>163</v>
      </c>
      <c r="C42" s="83">
        <v>194</v>
      </c>
      <c r="D42" s="83">
        <v>219</v>
      </c>
      <c r="E42" s="83"/>
      <c r="F42" s="69">
        <f>SUM(B42:E42)</f>
        <v>576</v>
      </c>
      <c r="G42" s="69"/>
      <c r="H42" s="68"/>
      <c r="I42" s="68"/>
      <c r="J42" s="68"/>
      <c r="K42" s="68"/>
      <c r="L42" s="68"/>
      <c r="M42" s="68"/>
      <c r="N42" s="77" t="str">
        <f>IF(L46&gt;L40,H45,(IF(L40&gt;L46,H39," ")))</f>
        <v>Richmond</v>
      </c>
      <c r="O42" s="74"/>
      <c r="P42" s="74"/>
      <c r="Q42" s="74"/>
      <c r="R42" s="74"/>
      <c r="S42" s="78"/>
    </row>
    <row r="43" spans="1:20" ht="11.25">
      <c r="A43" s="66">
        <v>2</v>
      </c>
      <c r="B43" s="66" t="str">
        <f>'Boy''s Team'!C3</f>
        <v>Sterling Heights Stevenson</v>
      </c>
      <c r="G43" s="74"/>
      <c r="H43" s="68"/>
      <c r="I43" s="68" t="s">
        <v>7</v>
      </c>
      <c r="J43" s="68"/>
      <c r="K43" s="76"/>
      <c r="L43" s="68"/>
      <c r="M43" s="72"/>
      <c r="N43" s="83">
        <v>146</v>
      </c>
      <c r="O43" s="83">
        <v>200</v>
      </c>
      <c r="P43" s="83">
        <v>165</v>
      </c>
      <c r="Q43" s="83"/>
      <c r="R43" s="69">
        <f>SUM(N43:Q43)</f>
        <v>511</v>
      </c>
      <c r="S43" s="69"/>
      <c r="T43" s="66" t="str">
        <f>IF(T12=" "," ",(IF(T12=N6,N18,N6)))</f>
        <v>New Baltimore Anchor Bay</v>
      </c>
    </row>
    <row r="44" spans="1:25" ht="11.25">
      <c r="A44" s="68"/>
      <c r="B44" s="83">
        <v>234</v>
      </c>
      <c r="C44" s="83">
        <v>210</v>
      </c>
      <c r="D44" s="83">
        <v>184</v>
      </c>
      <c r="E44" s="83"/>
      <c r="F44" s="69">
        <f>SUM(B44:E44)</f>
        <v>628</v>
      </c>
      <c r="G44" s="70"/>
      <c r="H44" s="75"/>
      <c r="I44" s="68"/>
      <c r="J44" s="68"/>
      <c r="K44" s="68"/>
      <c r="L44" s="68"/>
      <c r="M44" s="72"/>
      <c r="S44" s="68"/>
      <c r="T44" s="83">
        <v>236</v>
      </c>
      <c r="U44" s="83">
        <v>179</v>
      </c>
      <c r="V44" s="83">
        <v>200</v>
      </c>
      <c r="W44" s="83"/>
      <c r="X44" s="69">
        <f>SUM(T44:W44)</f>
        <v>615</v>
      </c>
      <c r="Y44" s="70"/>
    </row>
    <row r="45" spans="1:25" ht="11.25">
      <c r="A45" s="68"/>
      <c r="B45" s="68"/>
      <c r="C45" s="68"/>
      <c r="D45" s="68"/>
      <c r="E45" s="68"/>
      <c r="F45" s="68"/>
      <c r="G45" s="72"/>
      <c r="H45" s="66" t="str">
        <f>IF(F48&gt;F44,B47,(IF(F44&gt;F48,B43," ")))</f>
        <v>Sterling Heights Stevenson</v>
      </c>
      <c r="I45" s="74"/>
      <c r="J45" s="74"/>
      <c r="K45" s="74"/>
      <c r="L45" s="74"/>
      <c r="M45" s="78"/>
      <c r="S45" s="68"/>
      <c r="T45" s="68" t="s">
        <v>5</v>
      </c>
      <c r="U45" s="68"/>
      <c r="V45" s="68"/>
      <c r="W45" s="68"/>
      <c r="X45" s="68"/>
      <c r="Y45" s="72"/>
    </row>
    <row r="46" spans="1:25" ht="11.25">
      <c r="A46" s="68"/>
      <c r="B46" s="68"/>
      <c r="C46" s="68" t="s">
        <v>62</v>
      </c>
      <c r="D46" s="76"/>
      <c r="E46" s="68"/>
      <c r="F46" s="68"/>
      <c r="G46" s="72"/>
      <c r="H46" s="83">
        <v>215</v>
      </c>
      <c r="I46" s="83">
        <v>176</v>
      </c>
      <c r="J46" s="83">
        <v>232</v>
      </c>
      <c r="K46" s="83"/>
      <c r="L46" s="69">
        <f>SUM(H46:K46)</f>
        <v>623</v>
      </c>
      <c r="M46" s="69"/>
      <c r="S46" s="68"/>
      <c r="T46" s="68"/>
      <c r="U46" s="68"/>
      <c r="V46" s="68"/>
      <c r="W46" s="76"/>
      <c r="X46" s="68"/>
      <c r="Y46" s="72"/>
    </row>
    <row r="47" spans="1:25" ht="11.25">
      <c r="A47" s="68">
        <v>15</v>
      </c>
      <c r="B47" s="74" t="str">
        <f>'Boy''s Team'!C16</f>
        <v>Lincoln</v>
      </c>
      <c r="C47" s="74"/>
      <c r="D47" s="74"/>
      <c r="E47" s="74"/>
      <c r="F47" s="74"/>
      <c r="G47" s="78"/>
      <c r="S47" s="68"/>
      <c r="T47" s="74" t="str">
        <f>IF(T36=" "," ",(IF(T36=N30,N42,N30)))</f>
        <v>Richmond</v>
      </c>
      <c r="U47" s="74"/>
      <c r="V47" s="74"/>
      <c r="W47" s="74"/>
      <c r="X47" s="74"/>
      <c r="Y47" s="78"/>
    </row>
    <row r="48" spans="2:25" ht="11.25">
      <c r="B48" s="83">
        <v>210</v>
      </c>
      <c r="C48" s="83">
        <v>194</v>
      </c>
      <c r="D48" s="83">
        <v>172</v>
      </c>
      <c r="E48" s="83"/>
      <c r="F48" s="69">
        <f>SUM(B48:E48)</f>
        <v>576</v>
      </c>
      <c r="G48" s="69"/>
      <c r="T48" s="83">
        <v>163</v>
      </c>
      <c r="U48" s="83">
        <v>234</v>
      </c>
      <c r="V48" s="83">
        <v>198</v>
      </c>
      <c r="W48" s="83"/>
      <c r="X48" s="69">
        <f>SUM(T48:W48)</f>
        <v>595</v>
      </c>
      <c r="Y48" s="69"/>
    </row>
  </sheetData>
  <sheetProtection password="CC3D" sheet="1" objects="1" scenarios="1" selectLockedCells="1"/>
  <printOptions horizontalCentered="1" verticalCentered="1"/>
  <pageMargins left="0.51" right="0.42" top="0.5" bottom="0.5" header="0.5" footer="0.5"/>
  <pageSetup fitToHeight="1" fitToWidth="1" horizontalDpi="600" verticalDpi="6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I241"/>
  <sheetViews>
    <sheetView zoomScalePageLayoutView="0" workbookViewId="0" topLeftCell="A1">
      <selection activeCell="D12" sqref="D12"/>
    </sheetView>
  </sheetViews>
  <sheetFormatPr defaultColWidth="8.8515625" defaultRowHeight="12.75"/>
  <cols>
    <col min="1" max="1" width="5.7109375" style="2" bestFit="1" customWidth="1"/>
    <col min="2" max="2" width="4.8515625" style="2" hidden="1" customWidth="1"/>
    <col min="3" max="3" width="19.421875" style="0" bestFit="1" customWidth="1"/>
    <col min="4" max="4" width="30.00390625" style="0" bestFit="1" customWidth="1"/>
    <col min="5" max="7" width="7.421875" style="0" customWidth="1"/>
    <col min="8" max="8" width="6.00390625" style="0" customWidth="1"/>
    <col min="9" max="9" width="2.8515625" style="0" customWidth="1"/>
  </cols>
  <sheetData>
    <row r="1" spans="1:8" ht="12.75">
      <c r="A1" s="2" t="s">
        <v>26</v>
      </c>
      <c r="B1" s="2" t="s">
        <v>15</v>
      </c>
      <c r="C1" t="s">
        <v>16</v>
      </c>
      <c r="D1" t="s">
        <v>17</v>
      </c>
      <c r="E1" s="11" t="s">
        <v>18</v>
      </c>
      <c r="F1" s="11" t="s">
        <v>19</v>
      </c>
      <c r="G1" s="11" t="s">
        <v>20</v>
      </c>
      <c r="H1" s="11" t="s">
        <v>25</v>
      </c>
    </row>
    <row r="2" spans="1:8" ht="12.75">
      <c r="A2" s="2">
        <f>RANK(H2,$H$2:$H$221)</f>
        <v>1</v>
      </c>
      <c r="B2" s="2">
        <f>Input!M35</f>
        <v>0</v>
      </c>
      <c r="C2" t="str">
        <f>Input!N100</f>
        <v>Marissa Solnik</v>
      </c>
      <c r="D2" t="str">
        <f>Input!O100</f>
        <v>Macomb Dakota</v>
      </c>
      <c r="E2">
        <f>Input!P100</f>
        <v>232</v>
      </c>
      <c r="F2">
        <f>Input!Q100</f>
        <v>194</v>
      </c>
      <c r="G2">
        <f>Input!R100</f>
        <v>256</v>
      </c>
      <c r="H2">
        <f>SUM(E2:G2)</f>
        <v>682</v>
      </c>
    </row>
    <row r="3" spans="1:8" ht="12.75">
      <c r="A3" s="2">
        <f>RANK(H3,$H$2:$H$221)</f>
        <v>2</v>
      </c>
      <c r="C3" t="str">
        <f>Input!N114</f>
        <v>Lauren Krywy</v>
      </c>
      <c r="D3" t="str">
        <f>Input!O114</f>
        <v>Sterling Heights Stevenson</v>
      </c>
      <c r="E3">
        <f>Input!P114</f>
        <v>215</v>
      </c>
      <c r="F3">
        <f>Input!Q114</f>
        <v>196</v>
      </c>
      <c r="G3">
        <f>Input!R114</f>
        <v>224</v>
      </c>
      <c r="H3">
        <f>SUM(E3:G3)</f>
        <v>635</v>
      </c>
    </row>
    <row r="4" spans="1:8" ht="12.75">
      <c r="A4" s="2">
        <f>RANK(H4,$H$2:$H$221)</f>
        <v>3</v>
      </c>
      <c r="B4" s="2" t="str">
        <f>Input!M3</f>
        <v>L</v>
      </c>
      <c r="C4" t="str">
        <f>Input!N146</f>
        <v>Alyssa Meade</v>
      </c>
      <c r="D4" t="str">
        <f>Input!O146</f>
        <v>Macomb L'Anse Creuse North</v>
      </c>
      <c r="E4">
        <f>Input!P146</f>
        <v>201</v>
      </c>
      <c r="F4">
        <f>Input!Q146</f>
        <v>246</v>
      </c>
      <c r="G4">
        <f>Input!R146</f>
        <v>179</v>
      </c>
      <c r="H4">
        <f>SUM(E4:G4)</f>
        <v>626</v>
      </c>
    </row>
    <row r="5" spans="1:8" ht="12.75">
      <c r="A5" s="2">
        <f>RANK(H5,$H$2:$H$221)</f>
        <v>4</v>
      </c>
      <c r="B5" s="2" t="str">
        <f>Input!M15</f>
        <v>L</v>
      </c>
      <c r="C5" t="str">
        <f>Input!N17</f>
        <v>Haley Zynda</v>
      </c>
      <c r="D5" t="str">
        <f>Input!O17</f>
        <v>Utica Eisenhower</v>
      </c>
      <c r="E5">
        <f>Input!P17</f>
        <v>217</v>
      </c>
      <c r="F5">
        <f>Input!Q17</f>
        <v>185</v>
      </c>
      <c r="G5">
        <f>Input!R17</f>
        <v>222</v>
      </c>
      <c r="H5">
        <f>SUM(E5:G5)</f>
        <v>624</v>
      </c>
    </row>
    <row r="6" spans="1:8" ht="12.75">
      <c r="A6" s="2">
        <f>RANK(H6,$H$2:$H$221)</f>
        <v>5</v>
      </c>
      <c r="B6" s="2" t="str">
        <f>Input!M113</f>
        <v>N</v>
      </c>
      <c r="C6" t="str">
        <f>Input!N113</f>
        <v>Renee Spicuzza</v>
      </c>
      <c r="D6" t="str">
        <f>Input!O113</f>
        <v>Sterling Heights Stevenson</v>
      </c>
      <c r="E6">
        <f>Input!P113</f>
        <v>182</v>
      </c>
      <c r="F6">
        <f>Input!Q113</f>
        <v>200</v>
      </c>
      <c r="G6">
        <f>Input!R113</f>
        <v>226</v>
      </c>
      <c r="H6">
        <f>SUM(E6:G6)</f>
        <v>608</v>
      </c>
    </row>
    <row r="7" spans="1:8" ht="12.75">
      <c r="A7" s="2">
        <f>RANK(H7,$H$2:$H$221)</f>
        <v>6</v>
      </c>
      <c r="B7" s="2" t="str">
        <f>Input!M99</f>
        <v>L</v>
      </c>
      <c r="C7" t="str">
        <f>Input!N102</f>
        <v>Samantha Gusumano</v>
      </c>
      <c r="D7" t="str">
        <f>Input!O102</f>
        <v>Macomb Dakota</v>
      </c>
      <c r="E7">
        <f>Input!P102</f>
        <v>251</v>
      </c>
      <c r="F7">
        <f>Input!Q102</f>
        <v>200</v>
      </c>
      <c r="G7">
        <f>Input!R102</f>
        <v>156</v>
      </c>
      <c r="H7">
        <f>SUM(E7:G7)</f>
        <v>607</v>
      </c>
    </row>
    <row r="8" spans="1:8" ht="12.75">
      <c r="A8" s="2">
        <f>RANK(H8,$H$2:$H$221)</f>
        <v>7</v>
      </c>
      <c r="B8" s="2">
        <f>Input!M82</f>
        <v>0</v>
      </c>
      <c r="C8" t="str">
        <f>Input!N137</f>
        <v>Jennifer Kelly</v>
      </c>
      <c r="D8" t="str">
        <f>Input!O137</f>
        <v>Clinton Township Chippewa Valley</v>
      </c>
      <c r="E8">
        <f>Input!P137</f>
        <v>173</v>
      </c>
      <c r="F8">
        <f>Input!Q137</f>
        <v>207</v>
      </c>
      <c r="G8">
        <f>Input!R137</f>
        <v>226</v>
      </c>
      <c r="H8">
        <f>SUM(E8:G8)</f>
        <v>606</v>
      </c>
    </row>
    <row r="9" spans="1:8" ht="12.75">
      <c r="A9" s="2">
        <f>RANK(H9,$H$2:$H$221)</f>
        <v>8</v>
      </c>
      <c r="B9" s="2">
        <f>Input!M45</f>
        <v>0</v>
      </c>
      <c r="C9" t="str">
        <f>Input!N98</f>
        <v>Nicole Mikaelian</v>
      </c>
      <c r="D9" t="str">
        <f>Input!O98</f>
        <v>Macomb Dakota</v>
      </c>
      <c r="E9">
        <f>Input!P98</f>
        <v>199</v>
      </c>
      <c r="F9">
        <f>Input!Q98</f>
        <v>214</v>
      </c>
      <c r="G9">
        <f>Input!R98</f>
        <v>183</v>
      </c>
      <c r="H9">
        <f>SUM(E9:G9)</f>
        <v>596</v>
      </c>
    </row>
    <row r="10" spans="1:8" ht="12.75">
      <c r="A10" s="2">
        <f>RANK(H10,$H$2:$H$221)</f>
        <v>9</v>
      </c>
      <c r="C10" t="str">
        <f>Input!N171</f>
        <v>Liz Wagner</v>
      </c>
      <c r="D10" t="str">
        <f>Input!O171</f>
        <v>Utica Henry Ford II</v>
      </c>
      <c r="E10">
        <f>Input!P171</f>
        <v>202</v>
      </c>
      <c r="F10">
        <f>Input!Q171</f>
        <v>190</v>
      </c>
      <c r="G10">
        <f>Input!R171</f>
        <v>202</v>
      </c>
      <c r="H10">
        <f>SUM(E10:G10)</f>
        <v>594</v>
      </c>
    </row>
    <row r="11" spans="1:9" ht="12.75">
      <c r="A11" s="2">
        <f>RANK(H11,$H$2:$H$221)</f>
        <v>10</v>
      </c>
      <c r="B11" s="2">
        <f>Input!M14</f>
        <v>0</v>
      </c>
      <c r="C11" t="str">
        <f>Input!N54</f>
        <v>Morgan Conner</v>
      </c>
      <c r="D11" t="str">
        <f>Input!O54</f>
        <v>Richmond</v>
      </c>
      <c r="E11">
        <f>Input!P54</f>
        <v>187</v>
      </c>
      <c r="F11">
        <f>Input!Q54</f>
        <v>233</v>
      </c>
      <c r="G11">
        <f>Input!R54</f>
        <v>167</v>
      </c>
      <c r="H11">
        <f>SUM(E11:G11)</f>
        <v>587</v>
      </c>
      <c r="I11" t="s">
        <v>64</v>
      </c>
    </row>
    <row r="12" spans="1:8" ht="12.75">
      <c r="A12" s="2">
        <f>RANK(H12,$H$2:$H$221)</f>
        <v>11</v>
      </c>
      <c r="B12" s="2" t="str">
        <f>Input!M123</f>
        <v>L</v>
      </c>
      <c r="C12" t="str">
        <f>Input!N51</f>
        <v>Kelli Gusumano</v>
      </c>
      <c r="D12" t="str">
        <f>Input!O51</f>
        <v>Richmond</v>
      </c>
      <c r="E12">
        <f>Input!P51</f>
        <v>225</v>
      </c>
      <c r="F12">
        <f>Input!Q51</f>
        <v>210</v>
      </c>
      <c r="G12">
        <f>Input!R51</f>
        <v>151</v>
      </c>
      <c r="H12">
        <f>SUM(E12:G12)</f>
        <v>586</v>
      </c>
    </row>
    <row r="13" spans="1:8" ht="12.75">
      <c r="A13" s="2">
        <f>RANK(H13,$H$2:$H$221)</f>
        <v>12</v>
      </c>
      <c r="B13" s="2" t="str">
        <f>Input!M114</f>
        <v>E</v>
      </c>
      <c r="C13" t="str">
        <f>Input!N135</f>
        <v>Sunshrae Heller</v>
      </c>
      <c r="D13" t="str">
        <f>Input!O135</f>
        <v>Clinton Township Chippewa Valley</v>
      </c>
      <c r="E13">
        <f>Input!P135</f>
        <v>178</v>
      </c>
      <c r="F13">
        <f>Input!Q135</f>
        <v>224</v>
      </c>
      <c r="G13">
        <f>Input!R135</f>
        <v>182</v>
      </c>
      <c r="H13">
        <f>SUM(E13:G13)</f>
        <v>584</v>
      </c>
    </row>
    <row r="14" spans="1:8" ht="12.75">
      <c r="A14" s="2">
        <f>RANK(H14,$H$2:$H$221)</f>
        <v>13</v>
      </c>
      <c r="B14" s="2" t="str">
        <f>Input!M185</f>
        <v>N</v>
      </c>
      <c r="C14" t="str">
        <f>Input!N139</f>
        <v>Kristen Young</v>
      </c>
      <c r="D14" t="str">
        <f>Input!O139</f>
        <v>Clinton Township Chippewa Valley</v>
      </c>
      <c r="E14">
        <f>Input!P139</f>
        <v>199</v>
      </c>
      <c r="F14">
        <f>Input!Q139</f>
        <v>203</v>
      </c>
      <c r="G14">
        <f>Input!R139</f>
        <v>181</v>
      </c>
      <c r="H14">
        <f>SUM(E14:G14)</f>
        <v>583</v>
      </c>
    </row>
    <row r="15" spans="1:8" ht="12.75">
      <c r="A15" s="2">
        <f>RANK(H15,$H$2:$H$221)</f>
        <v>14</v>
      </c>
      <c r="B15" s="2">
        <f>Input!M92</f>
        <v>40</v>
      </c>
      <c r="C15" t="str">
        <f>Input!N110</f>
        <v>Kalin McGee</v>
      </c>
      <c r="D15" t="str">
        <f>Input!O110</f>
        <v>Sterling Heights Stevenson</v>
      </c>
      <c r="E15">
        <f>Input!P110</f>
        <v>161</v>
      </c>
      <c r="F15">
        <f>Input!Q110</f>
        <v>226</v>
      </c>
      <c r="G15">
        <f>Input!R110</f>
        <v>192</v>
      </c>
      <c r="H15">
        <f>SUM(E15:G15)</f>
        <v>579</v>
      </c>
    </row>
    <row r="16" spans="1:8" ht="12.75">
      <c r="A16" s="2">
        <f>RANK(H16,$H$2:$H$221)</f>
        <v>15</v>
      </c>
      <c r="B16" s="2" t="str">
        <f>Input!M40</f>
        <v>A</v>
      </c>
      <c r="C16" t="str">
        <f>Input!N57</f>
        <v>Noelle Scheuer</v>
      </c>
      <c r="D16" t="str">
        <f>Input!O57</f>
        <v>Richmond</v>
      </c>
      <c r="E16">
        <f>Input!P57</f>
        <v>191</v>
      </c>
      <c r="F16">
        <f>Input!Q57</f>
        <v>162</v>
      </c>
      <c r="G16">
        <f>Input!R57</f>
        <v>222</v>
      </c>
      <c r="H16">
        <f>SUM(E16:G16)</f>
        <v>575</v>
      </c>
    </row>
    <row r="17" spans="1:8" ht="12.75">
      <c r="A17" s="2">
        <f>RANK(H17,$H$2:$H$221)</f>
        <v>16</v>
      </c>
      <c r="B17" s="2" t="str">
        <f>Input!M5</f>
        <v>N</v>
      </c>
      <c r="C17" t="str">
        <f>Input!N53</f>
        <v>Payton Dickson</v>
      </c>
      <c r="D17" t="str">
        <f>Input!O53</f>
        <v>Richmond</v>
      </c>
      <c r="E17">
        <f>Input!P53</f>
        <v>188</v>
      </c>
      <c r="F17">
        <f>Input!Q53</f>
        <v>195</v>
      </c>
      <c r="G17">
        <f>Input!R53</f>
        <v>191</v>
      </c>
      <c r="H17">
        <f>SUM(E17:G17)</f>
        <v>574</v>
      </c>
    </row>
    <row r="18" spans="1:8" ht="12.75">
      <c r="A18" s="2">
        <f>RANK(H18,$H$2:$H$221)</f>
        <v>16</v>
      </c>
      <c r="B18" s="2">
        <f>Input!M46</f>
        <v>0</v>
      </c>
      <c r="C18" t="str">
        <f>Input!N7</f>
        <v>Krysta Peirce</v>
      </c>
      <c r="D18" t="str">
        <f>Input!O7</f>
        <v>St. Clair Shores Lakeview</v>
      </c>
      <c r="E18">
        <f>Input!P7</f>
        <v>219</v>
      </c>
      <c r="F18">
        <f>Input!Q7</f>
        <v>171</v>
      </c>
      <c r="G18">
        <f>Input!R7</f>
        <v>184</v>
      </c>
      <c r="H18">
        <f>SUM(E18:G18)</f>
        <v>574</v>
      </c>
    </row>
    <row r="19" spans="1:8" ht="12.75">
      <c r="A19" s="2">
        <f>RANK(H19,$H$2:$H$221)</f>
        <v>18</v>
      </c>
      <c r="B19" s="2">
        <f>Input!M10</f>
        <v>0</v>
      </c>
      <c r="C19" t="str">
        <f>Input!N16</f>
        <v>Nicole Yakimovich</v>
      </c>
      <c r="D19" t="str">
        <f>Input!O16</f>
        <v>Utica Eisenhower</v>
      </c>
      <c r="E19">
        <f>Input!P16</f>
        <v>166</v>
      </c>
      <c r="F19">
        <f>Input!Q16</f>
        <v>159</v>
      </c>
      <c r="G19">
        <f>Input!R16</f>
        <v>241</v>
      </c>
      <c r="H19">
        <f>SUM(E19:G19)</f>
        <v>566</v>
      </c>
    </row>
    <row r="20" spans="1:8" ht="12.75">
      <c r="A20" s="2">
        <f>RANK(H20,$H$2:$H$221)</f>
        <v>19</v>
      </c>
      <c r="B20" s="2">
        <f>Input!M21</f>
        <v>0</v>
      </c>
      <c r="C20" t="str">
        <f>Input!N147</f>
        <v>Samantha Gainor</v>
      </c>
      <c r="D20" t="str">
        <f>Input!O147</f>
        <v>Macomb L'Anse Creuse North</v>
      </c>
      <c r="E20">
        <f>Input!P147</f>
        <v>198</v>
      </c>
      <c r="F20">
        <f>Input!Q147</f>
        <v>191</v>
      </c>
      <c r="G20">
        <f>Input!R147</f>
        <v>176</v>
      </c>
      <c r="H20">
        <f>SUM(E20:G20)</f>
        <v>565</v>
      </c>
    </row>
    <row r="21" spans="1:8" ht="12.75">
      <c r="A21" s="2">
        <f>RANK(H21,$H$2:$H$221)</f>
        <v>20</v>
      </c>
      <c r="B21" s="2" t="str">
        <f>Input!M233</f>
        <v>N</v>
      </c>
      <c r="C21" t="str">
        <f>Input!N210</f>
        <v>Alexa Ingram</v>
      </c>
      <c r="D21" t="str">
        <f>Input!O210</f>
        <v>Warren Woods Tower</v>
      </c>
      <c r="E21">
        <f>Input!P210</f>
        <v>203</v>
      </c>
      <c r="F21">
        <f>Input!Q210</f>
        <v>190</v>
      </c>
      <c r="G21">
        <f>Input!R210</f>
        <v>161</v>
      </c>
      <c r="H21">
        <f>SUM(E21:G21)</f>
        <v>554</v>
      </c>
    </row>
    <row r="22" spans="1:8" ht="12.75">
      <c r="A22" s="2">
        <f>RANK(H22,$H$2:$H$221)</f>
        <v>21</v>
      </c>
      <c r="B22" s="2" t="str">
        <f>Input!M101</f>
        <v>N</v>
      </c>
      <c r="C22" t="str">
        <f>Input!N258</f>
        <v>Taylor Miller</v>
      </c>
      <c r="D22" t="str">
        <f>Input!O258</f>
        <v>Warren Cousino</v>
      </c>
      <c r="E22">
        <f>Input!P258</f>
        <v>212</v>
      </c>
      <c r="F22">
        <f>Input!Q258</f>
        <v>173</v>
      </c>
      <c r="G22">
        <f>Input!R258</f>
        <v>167</v>
      </c>
      <c r="H22">
        <f>SUM(E22:G22)</f>
        <v>552</v>
      </c>
    </row>
    <row r="23" spans="1:8" ht="12.75">
      <c r="A23" s="2">
        <f>RANK(H23,$H$2:$H$221)</f>
        <v>22</v>
      </c>
      <c r="B23" s="2">
        <f>Input!M224</f>
        <v>51</v>
      </c>
      <c r="C23" t="str">
        <f>Input!N19</f>
        <v>Elizabeth Ireland</v>
      </c>
      <c r="D23" t="str">
        <f>Input!O19</f>
        <v>Utica Eisenhower</v>
      </c>
      <c r="E23">
        <f>Input!P19</f>
        <v>179</v>
      </c>
      <c r="F23">
        <f>Input!Q19</f>
        <v>192</v>
      </c>
      <c r="G23">
        <f>Input!R19</f>
        <v>180</v>
      </c>
      <c r="H23">
        <f>SUM(E23:G23)</f>
        <v>551</v>
      </c>
    </row>
    <row r="24" spans="1:8" ht="12.75">
      <c r="A24" s="2">
        <f>RANK(H24,$H$2:$H$221)</f>
        <v>23</v>
      </c>
      <c r="B24" s="2">
        <f>Input!M79</f>
        <v>0</v>
      </c>
      <c r="C24" t="str">
        <f>Input!N158</f>
        <v>Tiffani Kimbrough</v>
      </c>
      <c r="D24" t="str">
        <f>Input!O158</f>
        <v>Warren Fitzgerald</v>
      </c>
      <c r="E24">
        <f>Input!P158</f>
        <v>196</v>
      </c>
      <c r="F24">
        <f>Input!Q158</f>
        <v>166</v>
      </c>
      <c r="G24">
        <f>Input!R158</f>
        <v>187</v>
      </c>
      <c r="H24">
        <f>SUM(E24:G24)</f>
        <v>549</v>
      </c>
    </row>
    <row r="25" spans="1:8" ht="12.75">
      <c r="A25" s="2">
        <f>RANK(H25,$H$2:$H$221)</f>
        <v>24</v>
      </c>
      <c r="B25" s="2" t="str">
        <f>Input!M53</f>
        <v>N</v>
      </c>
      <c r="C25" t="str">
        <f>Input!N18</f>
        <v>Carly Schiner</v>
      </c>
      <c r="D25" t="str">
        <f>Input!O18</f>
        <v>Utica Eisenhower</v>
      </c>
      <c r="E25">
        <f>Input!P18</f>
        <v>168</v>
      </c>
      <c r="F25">
        <f>Input!Q18</f>
        <v>178</v>
      </c>
      <c r="G25">
        <f>Input!R18</f>
        <v>201</v>
      </c>
      <c r="H25">
        <f>SUM(E25:G25)</f>
        <v>547</v>
      </c>
    </row>
    <row r="26" spans="1:8" ht="12.75">
      <c r="A26" s="2">
        <f>RANK(H26,$H$2:$H$221)</f>
        <v>25</v>
      </c>
      <c r="B26" s="2">
        <f>Input!M20</f>
        <v>34</v>
      </c>
      <c r="C26" t="str">
        <f>Input!N2</f>
        <v>Beth Cooley</v>
      </c>
      <c r="D26" t="str">
        <f>Input!O2</f>
        <v>St. Clair Shores Lakeview</v>
      </c>
      <c r="E26">
        <f>Input!P2</f>
        <v>180</v>
      </c>
      <c r="F26">
        <f>Input!Q2</f>
        <v>157</v>
      </c>
      <c r="G26">
        <f>Input!R2</f>
        <v>209</v>
      </c>
      <c r="H26">
        <f>SUM(E26:G26)</f>
        <v>546</v>
      </c>
    </row>
    <row r="27" spans="1:8" ht="12.75">
      <c r="A27" s="2">
        <f>RANK(H27,$H$2:$H$221)</f>
        <v>26</v>
      </c>
      <c r="B27" s="2" t="str">
        <f>Input!M111</f>
        <v>L</v>
      </c>
      <c r="C27" t="str">
        <f>Input!N6</f>
        <v>Paige Owen</v>
      </c>
      <c r="D27" t="str">
        <f>Input!O6</f>
        <v>St. Clair Shores Lakeview</v>
      </c>
      <c r="E27">
        <f>Input!P6</f>
        <v>176</v>
      </c>
      <c r="F27">
        <f>Input!Q6</f>
        <v>139</v>
      </c>
      <c r="G27">
        <f>Input!R6</f>
        <v>225</v>
      </c>
      <c r="H27">
        <f>SUM(E27:G27)</f>
        <v>540</v>
      </c>
    </row>
    <row r="28" spans="1:8" ht="12.75">
      <c r="A28" s="2">
        <f>RANK(H28,$H$2:$H$221)</f>
        <v>26</v>
      </c>
      <c r="B28" s="2">
        <f>Input!M7</f>
        <v>0</v>
      </c>
      <c r="C28" t="str">
        <f>Input!N257</f>
        <v>Ashley Smith</v>
      </c>
      <c r="D28" t="str">
        <f>Input!O257</f>
        <v>Warren Cousino</v>
      </c>
      <c r="E28">
        <f>Input!P257</f>
        <v>168</v>
      </c>
      <c r="F28">
        <f>Input!Q257</f>
        <v>172</v>
      </c>
      <c r="G28">
        <f>Input!R257</f>
        <v>200</v>
      </c>
      <c r="H28">
        <f>SUM(E28:G28)</f>
        <v>540</v>
      </c>
    </row>
    <row r="29" spans="1:8" ht="12.75">
      <c r="A29" s="2">
        <f>RANK(H29,$H$2:$H$221)</f>
        <v>28</v>
      </c>
      <c r="B29" s="2">
        <f>Input!M143</f>
        <v>0</v>
      </c>
      <c r="C29" t="str">
        <f>Input!N172</f>
        <v>Madison Polisinelli</v>
      </c>
      <c r="D29" t="str">
        <f>Input!O172</f>
        <v>Utica Henry Ford II</v>
      </c>
      <c r="E29">
        <f>Input!P172</f>
        <v>163</v>
      </c>
      <c r="F29">
        <f>Input!Q172</f>
        <v>213</v>
      </c>
      <c r="G29">
        <f>Input!R172</f>
        <v>161</v>
      </c>
      <c r="H29">
        <f>SUM(E29:G29)</f>
        <v>537</v>
      </c>
    </row>
    <row r="30" spans="1:8" ht="12.75">
      <c r="A30" s="2">
        <f>RANK(H30,$H$2:$H$221)</f>
        <v>28</v>
      </c>
      <c r="B30" s="2">
        <f>Input!M152</f>
        <v>45</v>
      </c>
      <c r="C30" t="str">
        <f>Input!N115</f>
        <v>Ashley Krywy</v>
      </c>
      <c r="D30" t="str">
        <f>Input!O115</f>
        <v>Sterling Heights Stevenson</v>
      </c>
      <c r="E30">
        <f>Input!P115</f>
        <v>204</v>
      </c>
      <c r="F30">
        <f>Input!Q115</f>
        <v>196</v>
      </c>
      <c r="G30">
        <f>Input!R115</f>
        <v>137</v>
      </c>
      <c r="H30">
        <f>SUM(E30:G30)</f>
        <v>537</v>
      </c>
    </row>
    <row r="31" spans="1:8" ht="12.75">
      <c r="A31" s="2">
        <f>RANK(H31,$H$2:$H$221)</f>
        <v>30</v>
      </c>
      <c r="B31" s="2" t="str">
        <f>Input!M28</f>
        <v>A</v>
      </c>
      <c r="C31" t="str">
        <f>Input!N52</f>
        <v>Heather Bruci</v>
      </c>
      <c r="D31" t="str">
        <f>Input!O52</f>
        <v>Richmond</v>
      </c>
      <c r="E31">
        <f>Input!P52</f>
        <v>172</v>
      </c>
      <c r="F31">
        <f>Input!Q52</f>
        <v>173</v>
      </c>
      <c r="G31">
        <f>Input!R52</f>
        <v>190</v>
      </c>
      <c r="H31">
        <f>SUM(E31:G31)</f>
        <v>535</v>
      </c>
    </row>
    <row r="32" spans="1:8" ht="12.75">
      <c r="A32" s="2">
        <f>RANK(H32,$H$2:$H$221)</f>
        <v>31</v>
      </c>
      <c r="B32" s="2">
        <f>Input!M8</f>
        <v>33</v>
      </c>
      <c r="C32" t="str">
        <f>Input!N256</f>
        <v>Kayla Laquiere</v>
      </c>
      <c r="D32" t="str">
        <f>Input!O256</f>
        <v>Warren Cousino</v>
      </c>
      <c r="E32">
        <f>Input!P256</f>
        <v>165</v>
      </c>
      <c r="F32">
        <f>Input!Q256</f>
        <v>152</v>
      </c>
      <c r="G32">
        <f>Input!R256</f>
        <v>214</v>
      </c>
      <c r="H32">
        <f>SUM(E32:G32)</f>
        <v>531</v>
      </c>
    </row>
    <row r="33" spans="1:8" ht="12.75">
      <c r="A33" s="2">
        <f>RANK(H33,$H$2:$H$221)</f>
        <v>32</v>
      </c>
      <c r="B33" s="2">
        <f>Input!M26</f>
        <v>0</v>
      </c>
      <c r="C33" t="str">
        <f>Input!N75</f>
        <v>Sarah Nelson</v>
      </c>
      <c r="D33" t="str">
        <f>Input!O75</f>
        <v>St. Clair Shores South Lake</v>
      </c>
      <c r="E33">
        <f>Input!P75</f>
        <v>152</v>
      </c>
      <c r="F33">
        <f>Input!Q75</f>
        <v>161</v>
      </c>
      <c r="G33">
        <f>Input!R75</f>
        <v>216</v>
      </c>
      <c r="H33">
        <f>SUM(E33:G33)</f>
        <v>529</v>
      </c>
    </row>
    <row r="34" spans="1:8" ht="12.75">
      <c r="A34" s="2">
        <f>RANK(H34,$H$2:$H$221)</f>
        <v>33</v>
      </c>
      <c r="B34" s="2">
        <f>Input!M19</f>
        <v>0</v>
      </c>
      <c r="C34" t="str">
        <f>Input!N134</f>
        <v>Erika Gamble</v>
      </c>
      <c r="D34" t="str">
        <f>Input!O134</f>
        <v>Clinton Township Chippewa Valley</v>
      </c>
      <c r="E34">
        <f>Input!P134</f>
        <v>190</v>
      </c>
      <c r="F34">
        <f>Input!Q134</f>
        <v>144</v>
      </c>
      <c r="G34">
        <f>Input!R134</f>
        <v>186</v>
      </c>
      <c r="H34">
        <f>SUM(E34:G34)</f>
        <v>520</v>
      </c>
    </row>
    <row r="35" spans="1:8" ht="12.75">
      <c r="A35" s="2">
        <f>RANK(H35,$H$2:$H$221)</f>
        <v>34</v>
      </c>
      <c r="B35" s="2">
        <f>Input!M83</f>
        <v>0</v>
      </c>
      <c r="C35" t="str">
        <f>Input!N254</f>
        <v>Hanna Guider</v>
      </c>
      <c r="D35" t="str">
        <f>Input!O254</f>
        <v>Warren Cousino</v>
      </c>
      <c r="E35">
        <f>Input!P254</f>
        <v>183</v>
      </c>
      <c r="F35">
        <f>Input!Q254</f>
        <v>172</v>
      </c>
      <c r="G35">
        <f>Input!R254</f>
        <v>159</v>
      </c>
      <c r="H35">
        <f>SUM(E35:G35)</f>
        <v>514</v>
      </c>
    </row>
    <row r="36" spans="1:8" ht="12.75">
      <c r="A36" s="2">
        <f>RANK(H36,$H$2:$H$221)</f>
        <v>35</v>
      </c>
      <c r="B36" s="2">
        <f>Input!M38</f>
        <v>0</v>
      </c>
      <c r="C36" t="str">
        <f>Input!N206</f>
        <v>Amanda Wozniak</v>
      </c>
      <c r="D36" t="str">
        <f>Input!O206</f>
        <v>Warren Woods Tower</v>
      </c>
      <c r="E36">
        <f>Input!P206</f>
        <v>143</v>
      </c>
      <c r="F36">
        <f>Input!Q206</f>
        <v>167</v>
      </c>
      <c r="G36">
        <f>Input!R206</f>
        <v>200</v>
      </c>
      <c r="H36">
        <f>SUM(E36:G36)</f>
        <v>510</v>
      </c>
    </row>
    <row r="37" spans="1:8" ht="12.75">
      <c r="A37" s="2">
        <f>RANK(H37,$H$2:$H$221)</f>
        <v>36</v>
      </c>
      <c r="B37" s="2">
        <f>Input!M110</f>
        <v>0</v>
      </c>
      <c r="C37" t="str">
        <f>Input!N88</f>
        <v>Taylor Matt</v>
      </c>
      <c r="D37" t="str">
        <f>Input!O88</f>
        <v>Roseville</v>
      </c>
      <c r="E37">
        <f>Input!P88</f>
        <v>196</v>
      </c>
      <c r="F37">
        <f>Input!Q88</f>
        <v>151</v>
      </c>
      <c r="G37">
        <f>Input!R88</f>
        <v>156</v>
      </c>
      <c r="H37">
        <f>SUM(E37:G37)</f>
        <v>503</v>
      </c>
    </row>
    <row r="38" spans="1:8" ht="12.75">
      <c r="A38" s="2">
        <f>RANK(H38,$H$2:$H$221)</f>
        <v>37</v>
      </c>
      <c r="C38" t="str">
        <f>Input!N74</f>
        <v>Jackie Cardno</v>
      </c>
      <c r="D38" t="str">
        <f>Input!O74</f>
        <v>St. Clair Shores South Lake</v>
      </c>
      <c r="E38">
        <f>Input!P74</f>
        <v>146</v>
      </c>
      <c r="F38">
        <f>Input!Q74</f>
        <v>161</v>
      </c>
      <c r="G38">
        <f>Input!R74</f>
        <v>195</v>
      </c>
      <c r="H38">
        <f>SUM(E38:G38)</f>
        <v>502</v>
      </c>
    </row>
    <row r="39" spans="1:8" ht="12.75">
      <c r="A39" s="2">
        <f>RANK(H39,$H$2:$H$221)</f>
        <v>37</v>
      </c>
      <c r="B39" s="2">
        <f>Input!M56</f>
        <v>37</v>
      </c>
      <c r="C39" t="str">
        <f>Input!N175</f>
        <v>Amanda Hargash</v>
      </c>
      <c r="D39" t="str">
        <f>Input!O175</f>
        <v>Utica Henry Ford II</v>
      </c>
      <c r="E39">
        <f>Input!P175</f>
        <v>169</v>
      </c>
      <c r="F39">
        <f>Input!Q175</f>
        <v>177</v>
      </c>
      <c r="G39">
        <f>Input!R175</f>
        <v>156</v>
      </c>
      <c r="H39">
        <f>SUM(E39:G39)</f>
        <v>502</v>
      </c>
    </row>
    <row r="40" spans="1:8" ht="12.75">
      <c r="A40" s="2">
        <f>RANK(H40,$H$2:$H$221)</f>
        <v>39</v>
      </c>
      <c r="C40" t="str">
        <f>Input!N38</f>
        <v>Chandler Loveday</v>
      </c>
      <c r="D40" t="str">
        <f>Input!O38</f>
        <v>Warren Regina</v>
      </c>
      <c r="E40">
        <f>Input!P38</f>
        <v>167</v>
      </c>
      <c r="F40">
        <f>Input!Q38</f>
        <v>161</v>
      </c>
      <c r="G40">
        <f>Input!R38</f>
        <v>166</v>
      </c>
      <c r="H40">
        <f>SUM(E40:G40)</f>
        <v>494</v>
      </c>
    </row>
    <row r="41" spans="1:8" ht="12.75">
      <c r="A41" s="2">
        <f>RANK(H41,$H$2:$H$221)</f>
        <v>40</v>
      </c>
      <c r="B41" s="2">
        <f>Input!M118</f>
        <v>0</v>
      </c>
      <c r="C41" t="str">
        <f>Input!N151</f>
        <v>Haley Holeton</v>
      </c>
      <c r="D41" t="str">
        <f>Input!O151</f>
        <v>Macomb L'Anse Creuse North</v>
      </c>
      <c r="E41">
        <f>Input!P151</f>
        <v>163</v>
      </c>
      <c r="F41">
        <f>Input!Q151</f>
        <v>160</v>
      </c>
      <c r="G41">
        <f>Input!R151</f>
        <v>166</v>
      </c>
      <c r="H41">
        <f>SUM(E41:G41)</f>
        <v>489</v>
      </c>
    </row>
    <row r="42" spans="1:8" ht="12.75">
      <c r="A42" s="2">
        <f>RANK(H42,$H$2:$H$221)</f>
        <v>41</v>
      </c>
      <c r="B42" s="2" t="str">
        <f>Input!M18</f>
        <v>E</v>
      </c>
      <c r="C42" t="str">
        <f>Input!N62</f>
        <v>Danielle Frazho</v>
      </c>
      <c r="D42" t="str">
        <f>Input!O62</f>
        <v>Warren Mott</v>
      </c>
      <c r="E42">
        <f>Input!P62</f>
        <v>133</v>
      </c>
      <c r="F42">
        <f>Input!Q62</f>
        <v>170</v>
      </c>
      <c r="G42">
        <f>Input!R62</f>
        <v>182</v>
      </c>
      <c r="H42">
        <f>SUM(E42:G42)</f>
        <v>485</v>
      </c>
    </row>
    <row r="43" spans="1:8" ht="12.75">
      <c r="A43" s="2">
        <f>RANK(H43,$H$2:$H$221)</f>
        <v>42</v>
      </c>
      <c r="B43" s="2" t="str">
        <f>Input!M51</f>
        <v>L</v>
      </c>
      <c r="C43" t="str">
        <f>Input!N122</f>
        <v>Kayla Gregoire</v>
      </c>
      <c r="D43" t="str">
        <f>Input!O122</f>
        <v>New Baltimore Anchor Bay</v>
      </c>
      <c r="E43">
        <f>Input!P122</f>
        <v>141</v>
      </c>
      <c r="F43">
        <f>Input!Q122</f>
        <v>169</v>
      </c>
      <c r="G43">
        <f>Input!R122</f>
        <v>172</v>
      </c>
      <c r="H43">
        <f>SUM(E43:G43)</f>
        <v>482</v>
      </c>
    </row>
    <row r="44" spans="1:8" ht="12.75">
      <c r="A44" s="2">
        <f>RANK(H44,$H$2:$H$221)</f>
        <v>43</v>
      </c>
      <c r="B44" s="2">
        <f>Input!M68</f>
        <v>38</v>
      </c>
      <c r="C44" t="str">
        <f>Input!N64</f>
        <v>Hannah Walters</v>
      </c>
      <c r="D44" t="str">
        <f>Input!O64</f>
        <v>Warren Mott</v>
      </c>
      <c r="E44">
        <f>Input!P64</f>
        <v>115</v>
      </c>
      <c r="F44">
        <f>Input!Q64</f>
        <v>202</v>
      </c>
      <c r="G44">
        <f>Input!R64</f>
        <v>161</v>
      </c>
      <c r="H44">
        <f>SUM(E44:G44)</f>
        <v>478</v>
      </c>
    </row>
    <row r="45" spans="1:8" ht="12.75">
      <c r="A45" s="2">
        <f>RANK(H45,$H$2:$H$221)</f>
        <v>44</v>
      </c>
      <c r="B45" s="2">
        <f>Input!M129</f>
        <v>0</v>
      </c>
      <c r="C45" t="str">
        <f>Input!N4</f>
        <v>Molly Krist</v>
      </c>
      <c r="D45" t="str">
        <f>Input!O4</f>
        <v>St. Clair Shores Lakeview</v>
      </c>
      <c r="E45">
        <f>Input!P4</f>
        <v>132</v>
      </c>
      <c r="F45">
        <f>Input!Q4</f>
        <v>133</v>
      </c>
      <c r="G45">
        <f>Input!R4</f>
        <v>211</v>
      </c>
      <c r="H45">
        <f>SUM(E45:G45)</f>
        <v>476</v>
      </c>
    </row>
    <row r="46" spans="1:8" ht="12.75">
      <c r="A46" s="2">
        <f>RANK(H46,$H$2:$H$221)</f>
        <v>45</v>
      </c>
      <c r="B46" s="2">
        <f>Input!M31</f>
        <v>0</v>
      </c>
      <c r="C46" t="str">
        <f>Input!N29</f>
        <v>Sarah Corbit</v>
      </c>
      <c r="D46" t="str">
        <f>Input!O29</f>
        <v>East Point East Detroit</v>
      </c>
      <c r="E46">
        <f>Input!P29</f>
        <v>144</v>
      </c>
      <c r="F46">
        <f>Input!Q29</f>
        <v>190</v>
      </c>
      <c r="G46">
        <f>Input!R29</f>
        <v>140</v>
      </c>
      <c r="H46">
        <f>SUM(E46:G46)</f>
        <v>474</v>
      </c>
    </row>
    <row r="47" spans="1:8" ht="12.75">
      <c r="A47" s="2">
        <f>RANK(H47,$H$2:$H$221)</f>
        <v>46</v>
      </c>
      <c r="B47" s="2">
        <f>Input!M190</f>
        <v>0</v>
      </c>
      <c r="C47" t="str">
        <f>Input!N27</f>
        <v>Alyssa Komlenovich</v>
      </c>
      <c r="D47" t="str">
        <f>Input!O27</f>
        <v>East Point East Detroit</v>
      </c>
      <c r="E47">
        <f>Input!P27</f>
        <v>140</v>
      </c>
      <c r="F47">
        <f>Input!Q27</f>
        <v>181</v>
      </c>
      <c r="G47">
        <f>Input!R27</f>
        <v>152</v>
      </c>
      <c r="H47">
        <f>SUM(E47:G47)</f>
        <v>473</v>
      </c>
    </row>
    <row r="48" spans="1:8" ht="12.75">
      <c r="A48" s="2">
        <f>RANK(H48,$H$2:$H$221)</f>
        <v>47</v>
      </c>
      <c r="B48" s="2">
        <f>Input!M23</f>
        <v>0</v>
      </c>
      <c r="C48" t="str">
        <f>Input!N89</f>
        <v>Heather Mahla</v>
      </c>
      <c r="D48" t="str">
        <f>Input!O89</f>
        <v>Roseville</v>
      </c>
      <c r="E48">
        <f>Input!P89</f>
        <v>146</v>
      </c>
      <c r="F48">
        <f>Input!Q89</f>
        <v>148</v>
      </c>
      <c r="G48">
        <f>Input!R89</f>
        <v>177</v>
      </c>
      <c r="H48">
        <f>SUM(E48:G48)</f>
        <v>471</v>
      </c>
    </row>
    <row r="49" spans="1:8" ht="12.75">
      <c r="A49" s="2">
        <f>RANK(H49,$H$2:$H$221)</f>
        <v>48</v>
      </c>
      <c r="B49" s="2">
        <f>Input!M201</f>
        <v>0</v>
      </c>
      <c r="C49" t="str">
        <f>Input!N230</f>
        <v>Megan Baranski</v>
      </c>
      <c r="D49" t="str">
        <f>Input!O230</f>
        <v>Utica</v>
      </c>
      <c r="E49">
        <f>Input!P230</f>
        <v>130</v>
      </c>
      <c r="F49">
        <f>Input!Q230</f>
        <v>174</v>
      </c>
      <c r="G49">
        <f>Input!R230</f>
        <v>161</v>
      </c>
      <c r="H49">
        <f>SUM(E49:G49)</f>
        <v>465</v>
      </c>
    </row>
    <row r="50" spans="1:8" ht="12.75">
      <c r="A50" s="2">
        <f>RANK(H50,$H$2:$H$221)</f>
        <v>49</v>
      </c>
      <c r="B50" s="2" t="str">
        <f>Input!M39</f>
        <v>L</v>
      </c>
      <c r="C50" t="str">
        <f>Input!N255</f>
        <v>Madison Paoletti</v>
      </c>
      <c r="D50" t="str">
        <f>Input!O255</f>
        <v>Warren Cousino</v>
      </c>
      <c r="E50">
        <f>Input!P255</f>
        <v>166</v>
      </c>
      <c r="F50">
        <f>Input!Q255</f>
        <v>138</v>
      </c>
      <c r="G50">
        <f>Input!R255</f>
        <v>160</v>
      </c>
      <c r="H50">
        <f>SUM(E50:G50)</f>
        <v>464</v>
      </c>
    </row>
    <row r="51" spans="1:8" ht="12.75">
      <c r="A51" s="2">
        <f>RANK(H51,$H$2:$H$221)</f>
        <v>50</v>
      </c>
      <c r="B51" s="2" t="str">
        <f>Input!M27</f>
        <v>L</v>
      </c>
      <c r="C51" t="str">
        <f>Input!N162</f>
        <v>Jenna Logan</v>
      </c>
      <c r="D51" t="str">
        <f>Input!O162</f>
        <v>Warren Fitzgerald</v>
      </c>
      <c r="E51">
        <f>Input!P162</f>
        <v>148</v>
      </c>
      <c r="F51">
        <f>Input!Q162</f>
        <v>158</v>
      </c>
      <c r="G51">
        <f>Input!R162</f>
        <v>157</v>
      </c>
      <c r="H51">
        <f>SUM(E51:G51)</f>
        <v>463</v>
      </c>
    </row>
    <row r="52" spans="1:8" ht="12.75">
      <c r="A52" s="2">
        <f>RANK(H52,$H$2:$H$221)</f>
        <v>51</v>
      </c>
      <c r="B52" s="2" t="str">
        <f>Input!M149</f>
        <v>N</v>
      </c>
      <c r="C52" t="str">
        <f>Input!N8</f>
        <v>Christina Thomas</v>
      </c>
      <c r="D52" t="str">
        <f>Input!O8</f>
        <v>St. Clair Shores Lakeview</v>
      </c>
      <c r="E52">
        <f>Input!P8</f>
        <v>166</v>
      </c>
      <c r="F52">
        <f>Input!Q8</f>
        <v>148</v>
      </c>
      <c r="G52">
        <f>Input!R8</f>
        <v>148</v>
      </c>
      <c r="H52">
        <f>SUM(E52:G52)</f>
        <v>462</v>
      </c>
    </row>
    <row r="53" spans="1:8" ht="12.75">
      <c r="A53" s="2">
        <f>RANK(H53,$H$2:$H$221)</f>
        <v>52</v>
      </c>
      <c r="B53" s="2">
        <f>Input!M58</f>
        <v>0</v>
      </c>
      <c r="C53" t="str">
        <f>Input!N63</f>
        <v>Lauren Kroll</v>
      </c>
      <c r="D53" t="str">
        <f>Input!O63</f>
        <v>Warren Mott</v>
      </c>
      <c r="E53">
        <f>Input!P63</f>
        <v>139</v>
      </c>
      <c r="F53">
        <f>Input!Q63</f>
        <v>143</v>
      </c>
      <c r="G53">
        <f>Input!R63</f>
        <v>175</v>
      </c>
      <c r="H53">
        <f>SUM(E53:G53)</f>
        <v>457</v>
      </c>
    </row>
    <row r="54" spans="1:8" ht="12.75">
      <c r="A54" s="2">
        <f>RANK(H54,$H$2:$H$221)</f>
        <v>53</v>
      </c>
      <c r="B54" s="2">
        <f>Input!M67</f>
        <v>0</v>
      </c>
      <c r="C54" t="str">
        <f>Input!N149</f>
        <v>Hannah Holeton</v>
      </c>
      <c r="D54" t="str">
        <f>Input!O149</f>
        <v>Macomb L'Anse Creuse North</v>
      </c>
      <c r="E54">
        <f>Input!P149</f>
        <v>175</v>
      </c>
      <c r="F54">
        <f>Input!Q149</f>
        <v>148</v>
      </c>
      <c r="G54">
        <f>Input!R149</f>
        <v>133</v>
      </c>
      <c r="H54">
        <f>SUM(E54:G54)</f>
        <v>456</v>
      </c>
    </row>
    <row r="55" spans="1:8" ht="12.75">
      <c r="A55" s="2">
        <f>RANK(H55,$H$2:$H$221)</f>
        <v>53</v>
      </c>
      <c r="C55" t="str">
        <f>Input!N68</f>
        <v>Lauren Miyaza</v>
      </c>
      <c r="D55" t="str">
        <f>Input!O68</f>
        <v>Warren Mott</v>
      </c>
      <c r="E55">
        <f>Input!P68</f>
        <v>167</v>
      </c>
      <c r="F55">
        <f>Input!Q68</f>
        <v>164</v>
      </c>
      <c r="G55">
        <f>Input!R68</f>
        <v>125</v>
      </c>
      <c r="H55">
        <f>SUM(E55:G55)</f>
        <v>456</v>
      </c>
    </row>
    <row r="56" spans="1:8" ht="12.75">
      <c r="A56" s="2">
        <f>RANK(H56,$H$2:$H$221)</f>
        <v>55</v>
      </c>
      <c r="B56" s="2">
        <f>Input!M2</f>
        <v>0</v>
      </c>
      <c r="C56" t="str">
        <f>Input!N170</f>
        <v>Emily Parkin</v>
      </c>
      <c r="D56" t="str">
        <f>Input!O170</f>
        <v>Utica Henry Ford II</v>
      </c>
      <c r="E56">
        <f>Input!P170</f>
        <v>139</v>
      </c>
      <c r="F56">
        <f>Input!Q170</f>
        <v>151</v>
      </c>
      <c r="G56">
        <f>Input!R170</f>
        <v>165</v>
      </c>
      <c r="H56">
        <f>SUM(E56:G56)</f>
        <v>455</v>
      </c>
    </row>
    <row r="57" spans="1:8" ht="12.75">
      <c r="A57" s="2">
        <f>RANK(H57,$H$2:$H$221)</f>
        <v>56</v>
      </c>
      <c r="C57" t="str">
        <f>Input!N41</f>
        <v>Lynn Hartman</v>
      </c>
      <c r="D57" t="str">
        <f>Input!O41</f>
        <v>Warren Regina</v>
      </c>
      <c r="E57">
        <f>Input!P41</f>
        <v>145</v>
      </c>
      <c r="F57">
        <f>Input!Q41</f>
        <v>128</v>
      </c>
      <c r="G57">
        <f>Input!R41</f>
        <v>179</v>
      </c>
      <c r="H57">
        <f>SUM(E57:G57)</f>
        <v>452</v>
      </c>
    </row>
    <row r="58" spans="1:8" ht="12.75">
      <c r="A58" s="2">
        <f>RANK(H58,$H$2:$H$221)</f>
        <v>57</v>
      </c>
      <c r="B58" s="2" t="str">
        <f>Input!M63</f>
        <v>L</v>
      </c>
      <c r="C58" t="str">
        <f>Input!N182</f>
        <v>Laurynn Ball</v>
      </c>
      <c r="D58" t="str">
        <f>Input!O182</f>
        <v>Armada</v>
      </c>
      <c r="E58">
        <f>Input!P182</f>
        <v>136</v>
      </c>
      <c r="F58">
        <f>Input!Q182</f>
        <v>148</v>
      </c>
      <c r="G58">
        <f>Input!R182</f>
        <v>166</v>
      </c>
      <c r="H58">
        <f>SUM(E58:G58)</f>
        <v>450</v>
      </c>
    </row>
    <row r="59" spans="1:8" ht="12.75">
      <c r="A59" s="2">
        <f>RANK(H59,$H$2:$H$221)</f>
        <v>58</v>
      </c>
      <c r="B59" s="2" t="str">
        <f>Input!M234</f>
        <v>E</v>
      </c>
      <c r="C59" t="str">
        <f>Input!N219</f>
        <v>Kayla Rziemkowski</v>
      </c>
      <c r="D59" t="str">
        <f>Input!O219</f>
        <v>Romeo</v>
      </c>
      <c r="E59">
        <f>Input!P219</f>
        <v>138</v>
      </c>
      <c r="F59">
        <f>Input!Q219</f>
        <v>133</v>
      </c>
      <c r="G59">
        <f>Input!R219</f>
        <v>177</v>
      </c>
      <c r="H59">
        <f>SUM(E59:G59)</f>
        <v>448</v>
      </c>
    </row>
    <row r="60" spans="1:8" ht="12.75">
      <c r="A60" s="2">
        <f>RANK(H60,$H$2:$H$221)</f>
        <v>58</v>
      </c>
      <c r="B60" s="2">
        <f>Input!M117</f>
        <v>0</v>
      </c>
      <c r="C60" t="str">
        <f>Input!N234</f>
        <v>Lindsey Kisielewicz</v>
      </c>
      <c r="D60" t="str">
        <f>Input!O234</f>
        <v>Utica</v>
      </c>
      <c r="E60">
        <f>Input!P234</f>
        <v>145</v>
      </c>
      <c r="F60">
        <f>Input!Q234</f>
        <v>144</v>
      </c>
      <c r="G60">
        <f>Input!R234</f>
        <v>159</v>
      </c>
      <c r="H60">
        <f>SUM(E60:G60)</f>
        <v>448</v>
      </c>
    </row>
    <row r="61" spans="1:8" ht="12.75">
      <c r="A61" s="2">
        <f>RANK(H61,$H$2:$H$221)</f>
        <v>60</v>
      </c>
      <c r="B61" s="2" t="str">
        <f>Input!M41</f>
        <v>N</v>
      </c>
      <c r="C61" t="str">
        <f>Input!N232</f>
        <v>Makayla Barthlow</v>
      </c>
      <c r="D61" t="str">
        <f>Input!O232</f>
        <v>Utica</v>
      </c>
      <c r="E61">
        <f>Input!P232</f>
        <v>175</v>
      </c>
      <c r="F61">
        <f>Input!Q232</f>
        <v>132</v>
      </c>
      <c r="G61">
        <f>Input!R232</f>
        <v>140</v>
      </c>
      <c r="H61">
        <f>SUM(E61:G61)</f>
        <v>447</v>
      </c>
    </row>
    <row r="62" spans="1:8" ht="12.75">
      <c r="A62" s="2">
        <f>RANK(H62,$H$2:$H$221)</f>
        <v>60</v>
      </c>
      <c r="B62" s="2" t="str">
        <f>Input!M135</f>
        <v>L</v>
      </c>
      <c r="C62" t="str">
        <f>Input!N26</f>
        <v>Kaitlyn Paynter</v>
      </c>
      <c r="D62" t="str">
        <f>Input!O26</f>
        <v>East Point East Detroit</v>
      </c>
      <c r="E62">
        <f>Input!P26</f>
        <v>136</v>
      </c>
      <c r="F62">
        <f>Input!Q26</f>
        <v>179</v>
      </c>
      <c r="G62">
        <f>Input!R26</f>
        <v>132</v>
      </c>
      <c r="H62">
        <f>SUM(E62:G62)</f>
        <v>447</v>
      </c>
    </row>
    <row r="63" spans="1:8" ht="12.75">
      <c r="A63" s="2">
        <f>RANK(H63,$H$2:$H$221)</f>
        <v>62</v>
      </c>
      <c r="B63" s="2">
        <f>Input!M43</f>
        <v>0</v>
      </c>
      <c r="C63" t="str">
        <f>Input!N124</f>
        <v>Tabatha Neal</v>
      </c>
      <c r="D63" t="str">
        <f>Input!O124</f>
        <v>New Baltimore Anchor Bay</v>
      </c>
      <c r="E63">
        <f>Input!P124</f>
        <v>133</v>
      </c>
      <c r="F63">
        <f>Input!Q124</f>
        <v>154</v>
      </c>
      <c r="G63">
        <f>Input!R124</f>
        <v>159</v>
      </c>
      <c r="H63">
        <f>SUM(E63:G63)</f>
        <v>446</v>
      </c>
    </row>
    <row r="64" spans="1:8" ht="12.75">
      <c r="A64" s="2">
        <f>RANK(H64,$H$2:$H$221)</f>
        <v>62</v>
      </c>
      <c r="B64" s="2" t="str">
        <f>Input!M221</f>
        <v>N</v>
      </c>
      <c r="C64" t="str">
        <f>Input!N40</f>
        <v>Victoria Wedyke</v>
      </c>
      <c r="D64" t="str">
        <f>Input!O40</f>
        <v>Warren Regina</v>
      </c>
      <c r="E64">
        <f>Input!P40</f>
        <v>153</v>
      </c>
      <c r="F64">
        <f>Input!Q40</f>
        <v>146</v>
      </c>
      <c r="G64">
        <f>Input!R40</f>
        <v>147</v>
      </c>
      <c r="H64">
        <f>SUM(E64:G64)</f>
        <v>446</v>
      </c>
    </row>
    <row r="65" spans="1:8" ht="12.75">
      <c r="A65" s="2">
        <f>RANK(H65,$H$2:$H$221)</f>
        <v>64</v>
      </c>
      <c r="B65" s="2" t="str">
        <f>Input!M207</f>
        <v>L</v>
      </c>
      <c r="C65" t="str">
        <f>Input!N44</f>
        <v>Kelsey Capoferri</v>
      </c>
      <c r="D65" t="str">
        <f>Input!O44</f>
        <v>Warren Regina</v>
      </c>
      <c r="E65">
        <f>Input!P44</f>
        <v>157</v>
      </c>
      <c r="F65">
        <f>Input!Q44</f>
        <v>151</v>
      </c>
      <c r="G65">
        <f>Input!R44</f>
        <v>133</v>
      </c>
      <c r="H65">
        <f>SUM(E65:G65)</f>
        <v>441</v>
      </c>
    </row>
    <row r="66" spans="1:8" ht="12.75">
      <c r="A66" s="2">
        <f>RANK(H66,$H$2:$H$221)</f>
        <v>65</v>
      </c>
      <c r="B66" s="2">
        <f>Input!M71</f>
        <v>0</v>
      </c>
      <c r="C66" t="str">
        <f>Input!N208</f>
        <v>Jazmine Gonzalez</v>
      </c>
      <c r="D66" t="str">
        <f>Input!O208</f>
        <v>Warren Woods Tower</v>
      </c>
      <c r="E66">
        <f>Input!P208</f>
        <v>123</v>
      </c>
      <c r="F66">
        <f>Input!Q208</f>
        <v>165</v>
      </c>
      <c r="G66">
        <f>Input!R208</f>
        <v>150</v>
      </c>
      <c r="H66">
        <f>SUM(E66:G66)</f>
        <v>438</v>
      </c>
    </row>
    <row r="67" spans="1:8" ht="12.75">
      <c r="A67" s="2">
        <f>RANK(H67,$H$2:$H$221)</f>
        <v>66</v>
      </c>
      <c r="B67" s="2" t="str">
        <f>Input!M112</f>
        <v>A</v>
      </c>
      <c r="C67" t="str">
        <f>Input!N221</f>
        <v>Kaitlin Lowran</v>
      </c>
      <c r="D67" t="str">
        <f>Input!O221</f>
        <v>Romeo</v>
      </c>
      <c r="E67">
        <f>Input!P221</f>
        <v>162</v>
      </c>
      <c r="F67">
        <f>Input!Q221</f>
        <v>148</v>
      </c>
      <c r="G67">
        <f>Input!R221</f>
        <v>123</v>
      </c>
      <c r="H67">
        <f>SUM(E67:G67)</f>
        <v>433</v>
      </c>
    </row>
    <row r="68" spans="1:8" ht="12.75">
      <c r="A68" s="2">
        <f>RANK(H68,$H$2:$H$221)</f>
        <v>66</v>
      </c>
      <c r="B68" s="2">
        <f>Input!M34</f>
        <v>0</v>
      </c>
      <c r="C68" t="str">
        <f>Input!N30</f>
        <v>Haley Jugowicz</v>
      </c>
      <c r="D68" t="str">
        <f>Input!O30</f>
        <v>East Point East Detroit</v>
      </c>
      <c r="E68">
        <f>Input!P30</f>
        <v>146</v>
      </c>
      <c r="F68">
        <f>Input!Q30</f>
        <v>170</v>
      </c>
      <c r="G68">
        <f>Input!R30</f>
        <v>117</v>
      </c>
      <c r="H68">
        <f>SUM(E68:G68)</f>
        <v>433</v>
      </c>
    </row>
    <row r="69" spans="1:8" ht="12.75">
      <c r="A69" s="2">
        <f>RANK(H69,$H$2:$H$221)</f>
        <v>68</v>
      </c>
      <c r="B69" s="2">
        <f>Input!M11</f>
        <v>0</v>
      </c>
      <c r="C69" t="str">
        <f>Input!N183</f>
        <v>Merissa Stevens</v>
      </c>
      <c r="D69" t="str">
        <f>Input!O183</f>
        <v>Armada</v>
      </c>
      <c r="E69">
        <f>Input!P183</f>
        <v>128</v>
      </c>
      <c r="F69">
        <f>Input!Q183</f>
        <v>168</v>
      </c>
      <c r="G69">
        <f>Input!R183</f>
        <v>136</v>
      </c>
      <c r="H69">
        <f>SUM(E69:G69)</f>
        <v>432</v>
      </c>
    </row>
    <row r="70" spans="1:8" ht="12.75">
      <c r="A70" s="2">
        <f>RANK(H70,$H$2:$H$221)</f>
        <v>69</v>
      </c>
      <c r="B70" s="2" t="str">
        <f>Input!M30</f>
        <v>E</v>
      </c>
      <c r="C70" t="str">
        <f>Input!N148</f>
        <v>Jackie Belanger</v>
      </c>
      <c r="D70" t="str">
        <f>Input!O148</f>
        <v>Macomb L'Anse Creuse North</v>
      </c>
      <c r="E70">
        <f>Input!P148</f>
        <v>144</v>
      </c>
      <c r="F70">
        <f>Input!Q148</f>
        <v>122</v>
      </c>
      <c r="G70">
        <f>Input!R148</f>
        <v>164</v>
      </c>
      <c r="H70">
        <f>SUM(E70:G70)</f>
        <v>430</v>
      </c>
    </row>
    <row r="71" spans="1:8" ht="12.75">
      <c r="A71" s="2">
        <f>RANK(H71,$H$2:$H$221)</f>
        <v>70</v>
      </c>
      <c r="B71" s="2">
        <f>Input!M106</f>
        <v>0</v>
      </c>
      <c r="C71" t="str">
        <f>Input!N173</f>
        <v>Kayla Hanselman</v>
      </c>
      <c r="D71" t="str">
        <f>Input!O173</f>
        <v>Utica Henry Ford II</v>
      </c>
      <c r="E71">
        <f>Input!P173</f>
        <v>98</v>
      </c>
      <c r="F71">
        <f>Input!Q173</f>
        <v>150</v>
      </c>
      <c r="G71">
        <f>Input!R173</f>
        <v>181</v>
      </c>
      <c r="H71">
        <f>SUM(E71:G71)</f>
        <v>429</v>
      </c>
    </row>
    <row r="72" spans="1:8" ht="12.75">
      <c r="A72" s="2">
        <f>RANK(H72,$H$2:$H$221)</f>
        <v>71</v>
      </c>
      <c r="C72" t="str">
        <f>Input!N246</f>
        <v>Breanna O'Neil</v>
      </c>
      <c r="D72" t="str">
        <f>Input!O246</f>
        <v>Lincoln</v>
      </c>
      <c r="E72">
        <f>Input!P246</f>
        <v>127</v>
      </c>
      <c r="F72">
        <f>Input!Q246</f>
        <v>150</v>
      </c>
      <c r="G72">
        <f>Input!R246</f>
        <v>151</v>
      </c>
      <c r="H72">
        <f>SUM(E72:G72)</f>
        <v>428</v>
      </c>
    </row>
    <row r="73" spans="1:8" ht="12.75">
      <c r="A73" s="2">
        <f>RANK(H73,$H$2:$H$221)</f>
        <v>72</v>
      </c>
      <c r="B73" s="2" t="str">
        <f>Input!M52</f>
        <v>A</v>
      </c>
      <c r="C73" t="str">
        <f>Input!N86</f>
        <v>Shelby Rosol</v>
      </c>
      <c r="D73" t="str">
        <f>Input!O86</f>
        <v>Roseville</v>
      </c>
      <c r="E73">
        <f>Input!P86</f>
        <v>159</v>
      </c>
      <c r="F73">
        <f>Input!Q86</f>
        <v>138</v>
      </c>
      <c r="G73">
        <f>Input!R86</f>
        <v>128</v>
      </c>
      <c r="H73">
        <f>SUM(E73:G73)</f>
        <v>425</v>
      </c>
    </row>
    <row r="74" spans="1:8" ht="12.75">
      <c r="A74" s="2">
        <f>RANK(H74,$H$2:$H$221)</f>
        <v>73</v>
      </c>
      <c r="B74" s="2">
        <f>Input!M104</f>
        <v>41</v>
      </c>
      <c r="C74" t="str">
        <f>Input!N222</f>
        <v>Stephanie Seefried</v>
      </c>
      <c r="D74" t="str">
        <f>Input!O222</f>
        <v>Romeo</v>
      </c>
      <c r="E74">
        <f>Input!P222</f>
        <v>159</v>
      </c>
      <c r="F74">
        <f>Input!Q222</f>
        <v>132</v>
      </c>
      <c r="G74">
        <f>Input!R222</f>
        <v>133</v>
      </c>
      <c r="H74">
        <f>SUM(E74:G74)</f>
        <v>424</v>
      </c>
    </row>
    <row r="75" spans="1:8" ht="12.75">
      <c r="A75" s="2">
        <f>RANK(H75,$H$2:$H$221)</f>
        <v>74</v>
      </c>
      <c r="B75" s="2">
        <f>Input!M44</f>
        <v>36</v>
      </c>
      <c r="C75" t="str">
        <f>Input!N231</f>
        <v>Cynda Molina</v>
      </c>
      <c r="D75" t="str">
        <f>Input!O231</f>
        <v>Utica</v>
      </c>
      <c r="E75">
        <f>Input!P231</f>
        <v>123</v>
      </c>
      <c r="F75">
        <f>Input!Q231</f>
        <v>115</v>
      </c>
      <c r="G75">
        <f>Input!R231</f>
        <v>183</v>
      </c>
      <c r="H75">
        <f>SUM(E75:G75)</f>
        <v>421</v>
      </c>
    </row>
    <row r="76" spans="1:8" ht="12.75">
      <c r="A76" s="2">
        <f>RANK(H76,$H$2:$H$221)</f>
        <v>75</v>
      </c>
      <c r="B76" s="2">
        <f>Input!M166</f>
        <v>0</v>
      </c>
      <c r="C76" t="str">
        <f>Input!N249</f>
        <v>Jasmine Craft</v>
      </c>
      <c r="D76" t="str">
        <f>Input!O249</f>
        <v>Lincoln</v>
      </c>
      <c r="E76">
        <f>Input!P249</f>
        <v>147</v>
      </c>
      <c r="F76">
        <f>Input!Q249</f>
        <v>155</v>
      </c>
      <c r="G76">
        <f>Input!R249</f>
        <v>118</v>
      </c>
      <c r="H76">
        <f>SUM(E76:G76)</f>
        <v>420</v>
      </c>
    </row>
    <row r="77" spans="1:8" ht="12.75">
      <c r="A77" s="2">
        <f>RANK(H77,$H$2:$H$221)</f>
        <v>76</v>
      </c>
      <c r="B77" s="2" t="str">
        <f>Input!M148</f>
        <v>A</v>
      </c>
      <c r="C77" t="str">
        <f>Input!N209</f>
        <v>Nicole Meduvsky</v>
      </c>
      <c r="D77" t="str">
        <f>Input!O209</f>
        <v>Warren Woods Tower</v>
      </c>
      <c r="E77">
        <f>Input!P209</f>
        <v>130</v>
      </c>
      <c r="F77">
        <f>Input!Q209</f>
        <v>130</v>
      </c>
      <c r="G77">
        <f>Input!R209</f>
        <v>159</v>
      </c>
      <c r="H77">
        <f>SUM(E77:G77)</f>
        <v>419</v>
      </c>
    </row>
    <row r="78" spans="1:8" ht="12.75">
      <c r="A78" s="2">
        <f>RANK(H78,$H$2:$H$221)</f>
        <v>77</v>
      </c>
      <c r="B78" s="2">
        <f>Input!M98</f>
        <v>0</v>
      </c>
      <c r="C78" t="str">
        <f>Input!N186</f>
        <v>Ashley Sowinski</v>
      </c>
      <c r="D78" t="str">
        <f>Input!O186</f>
        <v>Armada</v>
      </c>
      <c r="E78">
        <f>Input!P186</f>
        <v>143</v>
      </c>
      <c r="F78">
        <f>Input!Q186</f>
        <v>136</v>
      </c>
      <c r="G78">
        <f>Input!R186</f>
        <v>137</v>
      </c>
      <c r="H78">
        <f>SUM(E78:G78)</f>
        <v>416</v>
      </c>
    </row>
    <row r="79" spans="1:8" ht="12.75">
      <c r="A79" s="2">
        <f>RANK(H79,$H$2:$H$221)</f>
        <v>78</v>
      </c>
      <c r="B79" s="2">
        <f>Input!M86</f>
        <v>0</v>
      </c>
      <c r="C79" t="str">
        <f>Input!N207</f>
        <v>Emily Wozniak</v>
      </c>
      <c r="D79" t="str">
        <f>Input!O207</f>
        <v>Warren Woods Tower</v>
      </c>
      <c r="E79">
        <f>Input!P207</f>
        <v>144</v>
      </c>
      <c r="F79">
        <f>Input!Q207</f>
        <v>134</v>
      </c>
      <c r="G79">
        <f>Input!R207</f>
        <v>132</v>
      </c>
      <c r="H79">
        <f>SUM(E79:G79)</f>
        <v>410</v>
      </c>
    </row>
    <row r="80" spans="1:8" ht="12.75">
      <c r="A80" s="2">
        <f>RANK(H80,$H$2:$H$221)</f>
        <v>79</v>
      </c>
      <c r="B80" s="2">
        <f>Input!M33</f>
        <v>0</v>
      </c>
      <c r="C80" t="str">
        <f>Input!N160</f>
        <v>Nicole Reyes</v>
      </c>
      <c r="D80" t="str">
        <f>Input!O160</f>
        <v>Warren Fitzgerald</v>
      </c>
      <c r="E80">
        <f>Input!P160</f>
        <v>121</v>
      </c>
      <c r="F80">
        <f>Input!Q160</f>
        <v>150</v>
      </c>
      <c r="G80">
        <f>Input!R160</f>
        <v>135</v>
      </c>
      <c r="H80">
        <f>SUM(E80:G80)</f>
        <v>406</v>
      </c>
    </row>
    <row r="81" spans="1:8" ht="12.75">
      <c r="A81" s="2">
        <f>RANK(H81,$H$2:$H$221)</f>
        <v>80</v>
      </c>
      <c r="B81" s="2" t="str">
        <f>Input!M89</f>
        <v>N</v>
      </c>
      <c r="C81" t="str">
        <f>Input!N194</f>
        <v>Shelby DeBrruyn</v>
      </c>
      <c r="D81" t="str">
        <f>Input!O194</f>
        <v>St. Clair Shores Lakeshore</v>
      </c>
      <c r="E81">
        <f>Input!P194</f>
        <v>149</v>
      </c>
      <c r="F81">
        <f>Input!Q194</f>
        <v>112</v>
      </c>
      <c r="G81">
        <f>Input!R194</f>
        <v>143</v>
      </c>
      <c r="H81">
        <f>SUM(E81:G81)</f>
        <v>404</v>
      </c>
    </row>
    <row r="82" spans="1:8" ht="12.75">
      <c r="A82" s="2">
        <f>RANK(H82,$H$2:$H$221)</f>
        <v>80</v>
      </c>
      <c r="B82" s="2">
        <f>Input!M179</f>
        <v>0</v>
      </c>
      <c r="C82" t="str">
        <f>Input!N185</f>
        <v>Makaila Spencer</v>
      </c>
      <c r="D82" t="str">
        <f>Input!O185</f>
        <v>Armada</v>
      </c>
      <c r="E82">
        <f>Input!P185</f>
        <v>124</v>
      </c>
      <c r="F82">
        <f>Input!Q185</f>
        <v>137</v>
      </c>
      <c r="G82">
        <f>Input!R185</f>
        <v>143</v>
      </c>
      <c r="H82">
        <f>SUM(E82:G82)</f>
        <v>404</v>
      </c>
    </row>
    <row r="83" spans="1:8" ht="12.75">
      <c r="A83" s="2">
        <f>RANK(H83,$H$2:$H$221)</f>
        <v>82</v>
      </c>
      <c r="B83" s="2">
        <f>Input!M70</f>
        <v>0</v>
      </c>
      <c r="C83" t="str">
        <f>Input!N65</f>
        <v>Samantha Gould</v>
      </c>
      <c r="D83" t="str">
        <f>Input!O65</f>
        <v>Warren Mott</v>
      </c>
      <c r="E83">
        <f>Input!P65</f>
        <v>133</v>
      </c>
      <c r="F83">
        <f>Input!Q65</f>
        <v>150</v>
      </c>
      <c r="G83">
        <f>Input!R65</f>
        <v>120</v>
      </c>
      <c r="H83">
        <f>SUM(E83:G83)</f>
        <v>403</v>
      </c>
    </row>
    <row r="84" spans="1:8" ht="12.75">
      <c r="A84" s="2">
        <f>RANK(H84,$H$2:$H$221)</f>
        <v>83</v>
      </c>
      <c r="B84" s="2" t="str">
        <f>Input!M174</f>
        <v>E</v>
      </c>
      <c r="C84" t="str">
        <f>Input!N126</f>
        <v>Dominique Pearcy</v>
      </c>
      <c r="D84" t="str">
        <f>Input!O126</f>
        <v>New Baltimore Anchor Bay</v>
      </c>
      <c r="E84">
        <f>Input!P126</f>
        <v>141</v>
      </c>
      <c r="F84">
        <f>Input!Q126</f>
        <v>153</v>
      </c>
      <c r="G84">
        <f>Input!R126</f>
        <v>107</v>
      </c>
      <c r="H84">
        <f>SUM(E84:G84)</f>
        <v>401</v>
      </c>
    </row>
    <row r="85" spans="1:8" ht="12.75">
      <c r="A85" s="2">
        <f>RANK(H85,$H$2:$H$221)</f>
        <v>84</v>
      </c>
      <c r="B85" s="2">
        <f>Input!M81</f>
        <v>0</v>
      </c>
      <c r="C85" t="str">
        <f>Input!N79</f>
        <v>Lauren Cornett</v>
      </c>
      <c r="D85" t="str">
        <f>Input!O79</f>
        <v>St. Clair Shores South Lake</v>
      </c>
      <c r="E85">
        <f>Input!P79</f>
        <v>151</v>
      </c>
      <c r="F85">
        <f>Input!Q79</f>
        <v>119</v>
      </c>
      <c r="G85">
        <f>Input!R79</f>
        <v>129</v>
      </c>
      <c r="H85">
        <f>SUM(E85:G85)</f>
        <v>399</v>
      </c>
    </row>
    <row r="86" spans="1:8" ht="12.75">
      <c r="A86" s="2">
        <f>RANK(H86,$H$2:$H$221)</f>
        <v>85</v>
      </c>
      <c r="B86" s="2">
        <f>Input!M93</f>
        <v>0</v>
      </c>
      <c r="C86" t="str">
        <f>Input!N220</f>
        <v>Tori Paquette</v>
      </c>
      <c r="D86" t="str">
        <f>Input!O220</f>
        <v>Romeo</v>
      </c>
      <c r="E86">
        <f>Input!P220</f>
        <v>122</v>
      </c>
      <c r="F86">
        <f>Input!Q220</f>
        <v>137</v>
      </c>
      <c r="G86">
        <f>Input!R220</f>
        <v>137</v>
      </c>
      <c r="H86">
        <f>SUM(E86:G86)</f>
        <v>396</v>
      </c>
    </row>
    <row r="87" spans="1:8" ht="12.75">
      <c r="A87" s="2">
        <f>RANK(H87,$H$2:$H$221)</f>
        <v>86</v>
      </c>
      <c r="B87" s="2">
        <f>Input!M189</f>
        <v>0</v>
      </c>
      <c r="C87" t="str">
        <f>Input!N76</f>
        <v>Ambreia Brown</v>
      </c>
      <c r="D87" t="str">
        <f>Input!O76</f>
        <v>St. Clair Shores South Lake</v>
      </c>
      <c r="E87">
        <f>Input!P76</f>
        <v>129</v>
      </c>
      <c r="F87">
        <f>Input!Q76</f>
        <v>126</v>
      </c>
      <c r="G87">
        <f>Input!R76</f>
        <v>134</v>
      </c>
      <c r="H87">
        <f>SUM(E87:G87)</f>
        <v>389</v>
      </c>
    </row>
    <row r="88" spans="1:8" ht="12.75">
      <c r="A88" s="2">
        <f>RANK(H88,$H$2:$H$221)</f>
        <v>87</v>
      </c>
      <c r="B88" s="2">
        <f>Input!M105</f>
        <v>0</v>
      </c>
      <c r="C88" t="str">
        <f>Input!N197</f>
        <v>Caitlin McHale</v>
      </c>
      <c r="D88" t="str">
        <f>Input!O197</f>
        <v>St. Clair Shores Lakeshore</v>
      </c>
      <c r="E88">
        <f>Input!P197</f>
        <v>110</v>
      </c>
      <c r="F88">
        <f>Input!Q197</f>
        <v>145</v>
      </c>
      <c r="G88">
        <f>Input!R197</f>
        <v>115</v>
      </c>
      <c r="H88">
        <f>SUM(E88:G88)</f>
        <v>370</v>
      </c>
    </row>
    <row r="89" spans="1:8" ht="12.75">
      <c r="A89" s="2">
        <f>RANK(H89,$H$2:$H$221)</f>
        <v>88</v>
      </c>
      <c r="B89" s="2">
        <f>Input!M122</f>
        <v>0</v>
      </c>
      <c r="C89" t="str">
        <f>Input!N218</f>
        <v>Shana Torkelson</v>
      </c>
      <c r="D89" t="str">
        <f>Input!O218</f>
        <v>Romeo</v>
      </c>
      <c r="E89">
        <f>Input!P218</f>
        <v>136</v>
      </c>
      <c r="F89">
        <f>Input!Q218</f>
        <v>103</v>
      </c>
      <c r="G89">
        <f>Input!R218</f>
        <v>127</v>
      </c>
      <c r="H89">
        <f>SUM(E89:G89)</f>
        <v>366</v>
      </c>
    </row>
    <row r="90" spans="1:8" ht="12.75">
      <c r="A90" s="2">
        <f>RANK(H90,$H$2:$H$221)</f>
        <v>89</v>
      </c>
      <c r="B90" s="2" t="str">
        <f>Input!M138</f>
        <v>E</v>
      </c>
      <c r="C90" t="str">
        <f>Input!N199</f>
        <v>Allison Scheetz</v>
      </c>
      <c r="D90" t="str">
        <f>Input!O199</f>
        <v>St. Clair Shores Lakeshore</v>
      </c>
      <c r="E90">
        <f>Input!P199</f>
        <v>100</v>
      </c>
      <c r="F90">
        <f>Input!Q199</f>
        <v>137</v>
      </c>
      <c r="G90">
        <f>Input!R199</f>
        <v>123</v>
      </c>
      <c r="H90">
        <f>SUM(E90:G90)</f>
        <v>360</v>
      </c>
    </row>
    <row r="91" spans="1:8" ht="12.75">
      <c r="A91" s="2">
        <f>RANK(H91,$H$2:$H$221)</f>
        <v>90</v>
      </c>
      <c r="B91" s="2">
        <f>Input!M202</f>
        <v>0</v>
      </c>
      <c r="C91" t="str">
        <f>Input!N244</f>
        <v>Daijae Blocton</v>
      </c>
      <c r="D91" t="str">
        <f>Input!O244</f>
        <v>Lincoln</v>
      </c>
      <c r="E91">
        <f>Input!P244</f>
        <v>112</v>
      </c>
      <c r="F91">
        <f>Input!Q244</f>
        <v>119</v>
      </c>
      <c r="G91">
        <f>Input!R244</f>
        <v>106</v>
      </c>
      <c r="H91">
        <f>SUM(E91:G91)</f>
        <v>337</v>
      </c>
    </row>
    <row r="92" spans="1:8" ht="12.75">
      <c r="A92" s="2">
        <f>RANK(H92,$H$2:$H$221)</f>
        <v>91</v>
      </c>
      <c r="B92" s="2" t="str">
        <f>Input!M100</f>
        <v>A</v>
      </c>
      <c r="C92" t="str">
        <f>Input!N111</f>
        <v>Tiffani Paraventi</v>
      </c>
      <c r="D92" t="str">
        <f>Input!O111</f>
        <v>Sterling Heights Stevenson</v>
      </c>
      <c r="E92">
        <f>Input!P111</f>
        <v>0</v>
      </c>
      <c r="F92">
        <f>Input!Q111</f>
        <v>144</v>
      </c>
      <c r="G92">
        <f>Input!R111</f>
        <v>186</v>
      </c>
      <c r="H92">
        <f>SUM(E92:G92)</f>
        <v>330</v>
      </c>
    </row>
    <row r="93" spans="1:8" ht="12.75">
      <c r="A93" s="2">
        <f>RANK(H93,$H$2:$H$221)</f>
        <v>92</v>
      </c>
      <c r="B93" s="2">
        <f>Input!M237</f>
        <v>0</v>
      </c>
      <c r="C93" t="str">
        <f>Input!N237</f>
        <v>Ashley Martin</v>
      </c>
      <c r="D93" t="str">
        <f>Input!O237</f>
        <v>Utica</v>
      </c>
      <c r="E93">
        <f>Input!P237</f>
        <v>98</v>
      </c>
      <c r="F93">
        <f>Input!Q237</f>
        <v>112</v>
      </c>
      <c r="G93">
        <f>Input!R237</f>
        <v>119</v>
      </c>
      <c r="H93">
        <f>SUM(E93:G93)</f>
        <v>329</v>
      </c>
    </row>
    <row r="94" spans="1:8" ht="12.75">
      <c r="A94" s="2">
        <f>RANK(H94,$H$2:$H$221)</f>
        <v>93</v>
      </c>
      <c r="B94" s="2">
        <f>Input!M57</f>
        <v>0</v>
      </c>
      <c r="C94" t="str">
        <f>Input!N101</f>
        <v>Ashlee Juricny</v>
      </c>
      <c r="D94" t="str">
        <f>Input!O101</f>
        <v>Macomb Dakota</v>
      </c>
      <c r="E94">
        <f>Input!P101</f>
        <v>0</v>
      </c>
      <c r="F94">
        <f>Input!Q101</f>
        <v>157</v>
      </c>
      <c r="G94">
        <f>Input!R101</f>
        <v>168</v>
      </c>
      <c r="H94">
        <f>SUM(E94:G94)</f>
        <v>325</v>
      </c>
    </row>
    <row r="95" spans="1:8" ht="12.75">
      <c r="A95" s="2">
        <f>RANK(H95,$H$2:$H$221)</f>
        <v>94</v>
      </c>
      <c r="B95" s="2">
        <f>Input!M127</f>
        <v>0</v>
      </c>
      <c r="C95" t="str">
        <f>Input!N78</f>
        <v>Amyre Walker</v>
      </c>
      <c r="D95" t="str">
        <f>Input!O78</f>
        <v>St. Clair Shores South Lake</v>
      </c>
      <c r="E95">
        <f>Input!P78</f>
        <v>112</v>
      </c>
      <c r="F95">
        <f>Input!Q78</f>
        <v>115</v>
      </c>
      <c r="G95">
        <f>Input!R78</f>
        <v>96</v>
      </c>
      <c r="H95">
        <f>SUM(E95:G95)</f>
        <v>323</v>
      </c>
    </row>
    <row r="96" spans="1:8" ht="12.75">
      <c r="A96" s="2">
        <f>RANK(H96,$H$2:$H$221)</f>
        <v>95</v>
      </c>
      <c r="B96" s="2">
        <f>Input!M140</f>
        <v>44</v>
      </c>
      <c r="C96" t="str">
        <f>Input!N99</f>
        <v>Sarah Forton</v>
      </c>
      <c r="D96" t="str">
        <f>Input!O99</f>
        <v>Macomb Dakota</v>
      </c>
      <c r="E96">
        <f>Input!P99</f>
        <v>188</v>
      </c>
      <c r="F96">
        <f>Input!Q99</f>
        <v>131</v>
      </c>
      <c r="G96">
        <f>Input!R99</f>
        <v>0</v>
      </c>
      <c r="H96">
        <f>SUM(E96:G96)</f>
        <v>319</v>
      </c>
    </row>
    <row r="97" spans="1:8" ht="12.75">
      <c r="A97" s="2">
        <f>RANK(H97,$H$2:$H$221)</f>
        <v>96</v>
      </c>
      <c r="B97" s="2" t="str">
        <f>Input!M196</f>
        <v>A</v>
      </c>
      <c r="C97" t="str">
        <f>Input!N161</f>
        <v>Tara Wisniewski</v>
      </c>
      <c r="D97" t="str">
        <f>Input!O161</f>
        <v>Warren Fitzgerald</v>
      </c>
      <c r="E97">
        <f>Input!P161</f>
        <v>119</v>
      </c>
      <c r="F97">
        <f>Input!Q161</f>
        <v>0</v>
      </c>
      <c r="G97">
        <f>Input!R161</f>
        <v>157</v>
      </c>
      <c r="H97">
        <f>SUM(E97:G97)</f>
        <v>276</v>
      </c>
    </row>
    <row r="98" spans="1:8" ht="12.75">
      <c r="A98" s="2">
        <f>RANK(H98,$H$2:$H$221)</f>
        <v>97</v>
      </c>
      <c r="B98" s="2" t="str">
        <f>Input!M66</f>
        <v>E</v>
      </c>
      <c r="C98" t="str">
        <f>Input!N159</f>
        <v>Rebecca West</v>
      </c>
      <c r="D98" t="str">
        <f>Input!O159</f>
        <v>Warren Fitzgerald</v>
      </c>
      <c r="E98">
        <f>Input!P159</f>
        <v>152</v>
      </c>
      <c r="F98">
        <f>Input!Q159</f>
        <v>119</v>
      </c>
      <c r="G98">
        <f>Input!R159</f>
        <v>0</v>
      </c>
      <c r="H98">
        <f>SUM(E98:G98)</f>
        <v>271</v>
      </c>
    </row>
    <row r="99" spans="1:8" ht="12.75">
      <c r="A99" s="2">
        <f>RANK(H99,$H$2:$H$221)</f>
        <v>98</v>
      </c>
      <c r="B99" s="2" t="str">
        <f>Input!M183</f>
        <v>L</v>
      </c>
      <c r="C99" t="str">
        <f>Input!N189</f>
        <v>Kayla Viaene</v>
      </c>
      <c r="D99" t="str">
        <f>Input!O189</f>
        <v>Armada</v>
      </c>
      <c r="E99">
        <f>Input!P189</f>
        <v>144</v>
      </c>
      <c r="F99">
        <f>Input!Q189</f>
        <v>122</v>
      </c>
      <c r="G99">
        <f>Input!R189</f>
        <v>0</v>
      </c>
      <c r="H99">
        <f>SUM(E99:G99)</f>
        <v>266</v>
      </c>
    </row>
    <row r="100" spans="1:8" ht="12.75">
      <c r="A100" s="2">
        <f>RANK(H100,$H$2:$H$221)</f>
        <v>99</v>
      </c>
      <c r="B100" s="2">
        <f>Input!M32</f>
        <v>35</v>
      </c>
      <c r="C100" t="str">
        <f>Input!N28</f>
        <v>Rebecca Zilinski</v>
      </c>
      <c r="D100" t="str">
        <f>Input!O28</f>
        <v>East Point East Detroit</v>
      </c>
      <c r="E100">
        <f>Input!P28</f>
        <v>150</v>
      </c>
      <c r="F100">
        <f>Input!Q28</f>
        <v>0</v>
      </c>
      <c r="G100">
        <f>Input!R28</f>
        <v>115</v>
      </c>
      <c r="H100">
        <f>SUM(E100:G100)</f>
        <v>265</v>
      </c>
    </row>
    <row r="101" spans="1:8" ht="12.75">
      <c r="A101" s="2">
        <f>RANK(H101,$H$2:$H$221)</f>
        <v>100</v>
      </c>
      <c r="B101" s="2" t="str">
        <f>Input!M29</f>
        <v>N</v>
      </c>
      <c r="C101" t="str">
        <f>Input!N163</f>
        <v>Alicia Nunn</v>
      </c>
      <c r="D101" t="str">
        <f>Input!O163</f>
        <v>Warren Fitzgerald</v>
      </c>
      <c r="E101">
        <f>Input!P163</f>
        <v>0</v>
      </c>
      <c r="F101">
        <f>Input!Q163</f>
        <v>163</v>
      </c>
      <c r="G101">
        <f>Input!R163</f>
        <v>97</v>
      </c>
      <c r="H101">
        <f>SUM(E101:G101)</f>
        <v>260</v>
      </c>
    </row>
    <row r="102" spans="1:8" ht="12.75">
      <c r="A102" s="2">
        <f>RANK(H102,$H$2:$H$221)</f>
        <v>101</v>
      </c>
      <c r="B102" s="2">
        <f>Input!M94</f>
        <v>0</v>
      </c>
      <c r="C102" t="str">
        <f>Input!N123</f>
        <v>Nicole Tyll</v>
      </c>
      <c r="D102" t="str">
        <f>Input!O123</f>
        <v>New Baltimore Anchor Bay</v>
      </c>
      <c r="E102">
        <f>Input!P123</f>
        <v>138</v>
      </c>
      <c r="F102">
        <f>Input!Q123</f>
        <v>119</v>
      </c>
      <c r="G102">
        <f>Input!R123</f>
        <v>0</v>
      </c>
      <c r="H102">
        <f>SUM(E102:G102)</f>
        <v>257</v>
      </c>
    </row>
    <row r="103" spans="1:8" ht="12.75">
      <c r="A103" s="2">
        <f>RANK(H103,$H$2:$H$221)</f>
        <v>102</v>
      </c>
      <c r="B103" s="2">
        <f>Input!M91</f>
        <v>0</v>
      </c>
      <c r="C103" t="str">
        <f>Input!N138</f>
        <v>Amanda McLaughlin</v>
      </c>
      <c r="D103" t="str">
        <f>Input!O138</f>
        <v>Clinton Township Chippewa Valley</v>
      </c>
      <c r="E103">
        <f>Input!P138</f>
        <v>162</v>
      </c>
      <c r="F103">
        <f>Input!Q138</f>
        <v>0</v>
      </c>
      <c r="G103">
        <f>Input!R138</f>
        <v>94</v>
      </c>
      <c r="H103">
        <f>SUM(E103:G103)</f>
        <v>256</v>
      </c>
    </row>
    <row r="104" spans="1:8" ht="12.75">
      <c r="A104" s="2">
        <f>RANK(H104,$H$2:$H$221)</f>
        <v>103</v>
      </c>
      <c r="B104" s="2">
        <f>Input!M107</f>
        <v>0</v>
      </c>
      <c r="C104" t="str">
        <f>Input!N242</f>
        <v>Samantha Miller</v>
      </c>
      <c r="D104" t="str">
        <f>Input!O242</f>
        <v>Lincoln</v>
      </c>
      <c r="E104">
        <f>Input!P242</f>
        <v>0</v>
      </c>
      <c r="F104">
        <f>Input!Q242</f>
        <v>115</v>
      </c>
      <c r="G104">
        <f>Input!R242</f>
        <v>133</v>
      </c>
      <c r="H104">
        <f>SUM(E104:G104)</f>
        <v>248</v>
      </c>
    </row>
    <row r="105" spans="1:8" ht="12.75">
      <c r="A105" s="2">
        <f>RANK(H105,$H$2:$H$221)</f>
        <v>104</v>
      </c>
      <c r="B105" s="2" t="str">
        <f>Input!M198</f>
        <v>E</v>
      </c>
      <c r="C105" t="str">
        <f>Input!N87</f>
        <v>Alyssa Aggas</v>
      </c>
      <c r="D105" t="str">
        <f>Input!O87</f>
        <v>Roseville</v>
      </c>
      <c r="E105">
        <f>Input!P87</f>
        <v>108</v>
      </c>
      <c r="F105">
        <f>Input!Q87</f>
        <v>0</v>
      </c>
      <c r="G105">
        <f>Input!R87</f>
        <v>122</v>
      </c>
      <c r="H105">
        <f>SUM(E105:G105)</f>
        <v>230</v>
      </c>
    </row>
    <row r="106" spans="1:8" ht="12.75">
      <c r="A106" s="2">
        <f>RANK(H106,$H$2:$H$221)</f>
        <v>105</v>
      </c>
      <c r="B106" s="2" t="str">
        <f>Input!M78</f>
        <v>E</v>
      </c>
      <c r="C106" t="str">
        <f>Input!N125</f>
        <v>Jaylea Allor</v>
      </c>
      <c r="D106" t="str">
        <f>Input!O125</f>
        <v>New Baltimore Anchor Bay</v>
      </c>
      <c r="E106">
        <f>Input!P125</f>
        <v>101</v>
      </c>
      <c r="F106">
        <f>Input!Q125</f>
        <v>0</v>
      </c>
      <c r="G106">
        <f>Input!R125</f>
        <v>111</v>
      </c>
      <c r="H106">
        <f>SUM(E106:G106)</f>
        <v>212</v>
      </c>
    </row>
    <row r="107" spans="1:8" ht="12.75">
      <c r="A107" s="2">
        <f>RANK(H107,$H$2:$H$221)</f>
        <v>106</v>
      </c>
      <c r="B107" s="2">
        <f>Input!M115</f>
        <v>0</v>
      </c>
      <c r="C107" t="str">
        <f>Input!N195</f>
        <v>Christina Farmer</v>
      </c>
      <c r="D107" t="str">
        <f>Input!O195</f>
        <v>St. Clair Shores Lakeshore</v>
      </c>
      <c r="E107">
        <f>Input!P195</f>
        <v>94</v>
      </c>
      <c r="F107">
        <f>Input!Q195</f>
        <v>106</v>
      </c>
      <c r="G107">
        <f>Input!R195</f>
        <v>0</v>
      </c>
      <c r="H107">
        <f>SUM(E107:G107)</f>
        <v>200</v>
      </c>
    </row>
    <row r="108" spans="1:8" ht="12.75">
      <c r="A108" s="2">
        <f>RANK(H108,$H$2:$H$221)</f>
        <v>107</v>
      </c>
      <c r="B108" s="2" t="str">
        <f>Input!M88</f>
        <v>A</v>
      </c>
      <c r="C108" t="str">
        <f>Input!N103</f>
        <v>Jenna Nottle</v>
      </c>
      <c r="D108" t="str">
        <f>Input!O103</f>
        <v>Macomb Dakota</v>
      </c>
      <c r="E108">
        <f>Input!P103</f>
        <v>0</v>
      </c>
      <c r="F108">
        <f>Input!Q103</f>
        <v>0</v>
      </c>
      <c r="G108">
        <f>Input!R103</f>
        <v>199</v>
      </c>
      <c r="H108">
        <f>SUM(E108:G108)</f>
        <v>199</v>
      </c>
    </row>
    <row r="109" spans="1:8" ht="12.75">
      <c r="A109" s="2">
        <f>RANK(H109,$H$2:$H$221)</f>
        <v>108</v>
      </c>
      <c r="B109" s="2" t="str">
        <f>Input!M76</f>
        <v>A</v>
      </c>
      <c r="C109" t="str">
        <f>Input!N15</f>
        <v>Madison McDamara</v>
      </c>
      <c r="D109" t="str">
        <f>Input!O15</f>
        <v>Utica Eisenhower</v>
      </c>
      <c r="E109">
        <f>Input!P15</f>
        <v>195</v>
      </c>
      <c r="F109">
        <f>Input!Q15</f>
        <v>0</v>
      </c>
      <c r="G109">
        <f>Input!R15</f>
        <v>0</v>
      </c>
      <c r="H109">
        <f>SUM(E109:G109)</f>
        <v>195</v>
      </c>
    </row>
    <row r="110" spans="1:8" ht="12.75">
      <c r="A110" s="2">
        <f>RANK(H110,$H$2:$H$221)</f>
        <v>109</v>
      </c>
      <c r="B110" s="2">
        <f>Input!M80</f>
        <v>39</v>
      </c>
      <c r="C110" t="str">
        <f>Input!N198</f>
        <v>Kelly Rayner</v>
      </c>
      <c r="D110" t="str">
        <f>Input!O198</f>
        <v>St. Clair Shores Lakeshore</v>
      </c>
      <c r="E110">
        <f>Input!P198</f>
        <v>0</v>
      </c>
      <c r="F110">
        <f>Input!Q198</f>
        <v>79</v>
      </c>
      <c r="G110">
        <f>Input!R198</f>
        <v>109</v>
      </c>
      <c r="H110">
        <f>SUM(E110:G110)</f>
        <v>188</v>
      </c>
    </row>
    <row r="111" spans="1:8" ht="12.75">
      <c r="A111" s="2">
        <f>RANK(H111,$H$2:$H$221)</f>
        <v>110</v>
      </c>
      <c r="B111" s="2" t="str">
        <f>Input!M75</f>
        <v>L</v>
      </c>
      <c r="C111" t="str">
        <f>Input!N245</f>
        <v>Liz Orban</v>
      </c>
      <c r="D111" t="str">
        <f>Input!O245</f>
        <v>Lincoln</v>
      </c>
      <c r="E111">
        <f>Input!P245</f>
        <v>88</v>
      </c>
      <c r="F111">
        <f>Input!Q245</f>
        <v>99</v>
      </c>
      <c r="G111">
        <f>Input!R245</f>
        <v>0</v>
      </c>
      <c r="H111">
        <f>SUM(E111:G111)</f>
        <v>187</v>
      </c>
    </row>
    <row r="112" spans="1:8" ht="12.75">
      <c r="A112" s="2">
        <f>RANK(H112,$H$2:$H$221)</f>
        <v>111</v>
      </c>
      <c r="B112" s="2">
        <f>Input!M9</f>
        <v>0</v>
      </c>
      <c r="C112" t="str">
        <f>Input!N127</f>
        <v>Jenna Endres</v>
      </c>
      <c r="D112" t="str">
        <f>Input!O127</f>
        <v>New Baltimore Anchor Bay</v>
      </c>
      <c r="E112">
        <f>Input!P127</f>
        <v>0</v>
      </c>
      <c r="F112">
        <f>Input!Q127</f>
        <v>90</v>
      </c>
      <c r="G112">
        <f>Input!R127</f>
        <v>92</v>
      </c>
      <c r="H112">
        <f>SUM(E112:G112)</f>
        <v>182</v>
      </c>
    </row>
    <row r="113" spans="1:8" ht="12.75">
      <c r="A113" s="2">
        <f>RANK(H113,$H$2:$H$221)</f>
        <v>112</v>
      </c>
      <c r="B113" s="2" t="str">
        <f>Input!M17</f>
        <v>N</v>
      </c>
      <c r="C113" t="str">
        <f>Input!N104</f>
        <v>Sierra Stade</v>
      </c>
      <c r="D113" t="str">
        <f>Input!O104</f>
        <v>Macomb Dakota</v>
      </c>
      <c r="E113">
        <f>Input!P104</f>
        <v>169</v>
      </c>
      <c r="F113">
        <f>Input!Q104</f>
        <v>0</v>
      </c>
      <c r="G113">
        <f>Input!R104</f>
        <v>0</v>
      </c>
      <c r="H113">
        <f>SUM(E113:G113)</f>
        <v>169</v>
      </c>
    </row>
    <row r="114" spans="1:8" ht="12.75">
      <c r="A114" s="2">
        <f>RANK(H114,$H$2:$H$221)</f>
        <v>113</v>
      </c>
      <c r="B114" s="2">
        <f>Input!M200</f>
        <v>49</v>
      </c>
      <c r="C114" t="str">
        <f>Input!N92</f>
        <v>Samantha Brachett</v>
      </c>
      <c r="D114" t="str">
        <f>Input!O92</f>
        <v>Roseville</v>
      </c>
      <c r="E114">
        <f>Input!P92</f>
        <v>166</v>
      </c>
      <c r="F114">
        <f>Input!Q92</f>
        <v>0</v>
      </c>
      <c r="G114">
        <f>Input!R92</f>
        <v>0</v>
      </c>
      <c r="H114">
        <f>SUM(E114:G114)</f>
        <v>166</v>
      </c>
    </row>
    <row r="115" spans="1:8" ht="12.75">
      <c r="A115" s="2">
        <f>RANK(H115,$H$2:$H$221)</f>
        <v>114</v>
      </c>
      <c r="B115" s="2">
        <f>Input!M212</f>
        <v>50</v>
      </c>
      <c r="C115" t="str">
        <f>Input!N196</f>
        <v>Erin Horn</v>
      </c>
      <c r="D115" t="str">
        <f>Input!O196</f>
        <v>St. Clair Shores Lakeshore</v>
      </c>
      <c r="E115">
        <f>Input!P196</f>
        <v>91</v>
      </c>
      <c r="F115">
        <f>Input!Q196</f>
        <v>0</v>
      </c>
      <c r="G115">
        <f>Input!R196</f>
        <v>72</v>
      </c>
      <c r="H115">
        <f>SUM(E115:G115)</f>
        <v>163</v>
      </c>
    </row>
    <row r="116" spans="1:8" ht="12.75">
      <c r="A116" s="2">
        <f>RANK(H116,$H$2:$H$221)</f>
        <v>115</v>
      </c>
      <c r="B116" s="2" t="str">
        <f>Input!M6</f>
        <v>E</v>
      </c>
      <c r="C116" t="str">
        <f>Input!N112</f>
        <v>Catherine Pardington</v>
      </c>
      <c r="D116" t="str">
        <f>Input!O112</f>
        <v>Sterling Heights Stevenson</v>
      </c>
      <c r="E116">
        <f>Input!P112</f>
        <v>154</v>
      </c>
      <c r="F116">
        <f>Input!Q112</f>
        <v>0</v>
      </c>
      <c r="G116">
        <f>Input!R112</f>
        <v>0</v>
      </c>
      <c r="H116">
        <f>SUM(E116:G116)</f>
        <v>154</v>
      </c>
    </row>
    <row r="117" spans="1:8" ht="12.75">
      <c r="A117" s="2">
        <f>RANK(H117,$H$2:$H$221)</f>
        <v>116</v>
      </c>
      <c r="B117" s="2">
        <f>Input!M199</f>
        <v>0</v>
      </c>
      <c r="C117" t="str">
        <f>Input!N93</f>
        <v>Sabrina Cisneras</v>
      </c>
      <c r="D117" t="str">
        <f>Input!O93</f>
        <v>Roseville</v>
      </c>
      <c r="E117">
        <f>Input!P93</f>
        <v>0</v>
      </c>
      <c r="F117">
        <f>Input!Q93</f>
        <v>132</v>
      </c>
      <c r="G117">
        <f>Input!R93</f>
        <v>0</v>
      </c>
      <c r="H117">
        <f>SUM(E117:G117)</f>
        <v>132</v>
      </c>
    </row>
    <row r="118" spans="1:8" ht="12.75">
      <c r="A118" s="2">
        <f>RANK(H118,$H$2:$H$221)</f>
        <v>117</v>
      </c>
      <c r="B118" s="2">
        <f>Input!M130</f>
        <v>0</v>
      </c>
      <c r="C118" t="str">
        <f>Input!N31</f>
        <v>Ashlee Gebstadt</v>
      </c>
      <c r="D118" t="str">
        <f>Input!O31</f>
        <v>East Point East Detroit</v>
      </c>
      <c r="E118">
        <f>Input!P31</f>
        <v>0</v>
      </c>
      <c r="F118">
        <f>Input!Q31</f>
        <v>129</v>
      </c>
      <c r="G118">
        <f>Input!R31</f>
        <v>0</v>
      </c>
      <c r="H118">
        <f>SUM(E118:G118)</f>
        <v>129</v>
      </c>
    </row>
    <row r="119" spans="1:8" ht="12.75">
      <c r="A119" s="2">
        <f>RANK(H119,$H$2:$H$221)</f>
        <v>118</v>
      </c>
      <c r="B119" s="2" t="str">
        <f>Input!M42</f>
        <v>E</v>
      </c>
      <c r="C119" t="str">
        <f>Input!N23</f>
        <v>Split Score</v>
      </c>
      <c r="D119" t="str">
        <f>Input!O23</f>
        <v>Utica Eisenhower</v>
      </c>
      <c r="E119">
        <f>Input!P23</f>
        <v>0</v>
      </c>
      <c r="F119">
        <f>Input!Q23</f>
        <v>126</v>
      </c>
      <c r="G119">
        <f>Input!R23</f>
        <v>0</v>
      </c>
      <c r="H119">
        <f>SUM(E119:G119)</f>
        <v>126</v>
      </c>
    </row>
    <row r="120" spans="1:8" ht="12.75">
      <c r="A120" s="2">
        <f>RANK(H120,$H$2:$H$221)</f>
        <v>119</v>
      </c>
      <c r="B120" s="2">
        <f>Input!M218</f>
        <v>0</v>
      </c>
      <c r="C120" t="str">
        <f>Input!N91</f>
        <v>Heather Novak</v>
      </c>
      <c r="D120" t="str">
        <f>Input!O91</f>
        <v>Roseville</v>
      </c>
      <c r="E120">
        <f>Input!P91</f>
        <v>0</v>
      </c>
      <c r="F120">
        <f>Input!Q91</f>
        <v>0</v>
      </c>
      <c r="G120">
        <f>Input!R91</f>
        <v>122</v>
      </c>
      <c r="H120">
        <f>SUM(E120:G120)</f>
        <v>122</v>
      </c>
    </row>
    <row r="121" spans="1:8" ht="12.75">
      <c r="A121" s="2">
        <f>RANK(H121,$H$2:$H$221)</f>
        <v>120</v>
      </c>
      <c r="B121" s="2">
        <f>Input!M141</f>
        <v>0</v>
      </c>
      <c r="C121" t="str">
        <f>Input!N47</f>
        <v>Split Score</v>
      </c>
      <c r="D121" t="str">
        <f>Input!O47</f>
        <v>Warren Regina</v>
      </c>
      <c r="E121">
        <f>Input!P47</f>
        <v>0</v>
      </c>
      <c r="F121">
        <f>Input!Q47</f>
        <v>115</v>
      </c>
      <c r="G121">
        <f>Input!R47</f>
        <v>0</v>
      </c>
      <c r="H121">
        <f>SUM(E121:G121)</f>
        <v>115</v>
      </c>
    </row>
    <row r="122" spans="1:8" ht="12.75">
      <c r="A122" s="2">
        <f>RANK(H122,$H$2:$H$221)</f>
        <v>121</v>
      </c>
      <c r="B122" s="2" t="str">
        <f>Input!M125</f>
        <v>N</v>
      </c>
      <c r="C122" t="str">
        <f>Input!N42</f>
        <v>Ashley Taber</v>
      </c>
      <c r="D122" t="str">
        <f>Input!O42</f>
        <v>Warren Regina</v>
      </c>
      <c r="E122">
        <f>Input!P42</f>
        <v>0</v>
      </c>
      <c r="F122">
        <f>Input!Q42</f>
        <v>0</v>
      </c>
      <c r="G122">
        <f>Input!R42</f>
        <v>114</v>
      </c>
      <c r="H122">
        <f>SUM(E122:G122)</f>
        <v>114</v>
      </c>
    </row>
    <row r="123" spans="1:8" ht="12.75">
      <c r="A123" s="2">
        <f>RANK(H123,$H$2:$H$221)</f>
        <v>122</v>
      </c>
      <c r="B123" s="2">
        <f>Input!M50</f>
        <v>0</v>
      </c>
      <c r="C123" t="str">
        <f>Input!N43</f>
        <v>Cassidy Capoferri</v>
      </c>
      <c r="D123" t="str">
        <f>Input!O43</f>
        <v>Warren Regina</v>
      </c>
      <c r="E123">
        <f>Input!P43</f>
        <v>113</v>
      </c>
      <c r="F123">
        <f>Input!Q43</f>
        <v>0</v>
      </c>
      <c r="G123">
        <f>Input!R43</f>
        <v>0</v>
      </c>
      <c r="H123">
        <f>SUM(E123:G123)</f>
        <v>113</v>
      </c>
    </row>
    <row r="124" spans="1:8" ht="12.75">
      <c r="A124" s="2">
        <f>RANK(H124,$H$2:$H$221)</f>
        <v>123</v>
      </c>
      <c r="B124" s="2" t="str">
        <f>Input!M219</f>
        <v>L</v>
      </c>
      <c r="C124" t="str">
        <f>Input!N136</f>
        <v>Kamrin Keillor</v>
      </c>
      <c r="D124" t="str">
        <f>Input!O136</f>
        <v>Clinton Township Chippewa Valley</v>
      </c>
      <c r="E124">
        <f>Input!P136</f>
        <v>0</v>
      </c>
      <c r="F124">
        <f>Input!Q136</f>
        <v>109</v>
      </c>
      <c r="G124">
        <f>Input!R136</f>
        <v>0</v>
      </c>
      <c r="H124">
        <f>SUM(E124:G124)</f>
        <v>109</v>
      </c>
    </row>
    <row r="125" spans="1:8" ht="12.75">
      <c r="A125" s="2">
        <f>RANK(H125,$H$2:$H$221)</f>
        <v>124</v>
      </c>
      <c r="B125" s="2">
        <f>Input!M47</f>
        <v>0</v>
      </c>
      <c r="C125" t="str">
        <f>Input!N14</f>
        <v>Hannah Craft</v>
      </c>
      <c r="D125" t="str">
        <f>Input!O14</f>
        <v>Utica Eisenhower</v>
      </c>
      <c r="E125">
        <f>Input!P14</f>
        <v>0</v>
      </c>
      <c r="F125">
        <f>Input!Q14</f>
        <v>0</v>
      </c>
      <c r="G125">
        <f>Input!R14</f>
        <v>108</v>
      </c>
      <c r="H125">
        <f>SUM(E125:G125)</f>
        <v>108</v>
      </c>
    </row>
    <row r="126" spans="1:8" ht="12.75">
      <c r="A126" s="2">
        <f>RANK(H126,$H$2:$H$221)</f>
        <v>125</v>
      </c>
      <c r="B126" s="2">
        <f>Input!M182</f>
        <v>0</v>
      </c>
      <c r="C126" t="str">
        <f>Input!N190</f>
        <v>Melissa Okray</v>
      </c>
      <c r="D126" t="str">
        <f>Input!O190</f>
        <v>Armada</v>
      </c>
      <c r="E126">
        <f>Input!P190</f>
        <v>0</v>
      </c>
      <c r="F126">
        <f>Input!Q190</f>
        <v>0</v>
      </c>
      <c r="G126">
        <f>Input!R190</f>
        <v>106</v>
      </c>
      <c r="H126">
        <f>SUM(E126:G126)</f>
        <v>106</v>
      </c>
    </row>
    <row r="127" spans="1:8" ht="12.75">
      <c r="A127" s="2">
        <f>RANK(H127,$H$2:$H$221)</f>
        <v>126</v>
      </c>
      <c r="B127" s="2">
        <f>Input!M165</f>
        <v>0</v>
      </c>
      <c r="C127" t="str">
        <f>Input!N248</f>
        <v>Angela Mills</v>
      </c>
      <c r="D127" t="str">
        <f>Input!O248</f>
        <v>Lincoln</v>
      </c>
      <c r="E127">
        <f>Input!P248</f>
        <v>0</v>
      </c>
      <c r="F127">
        <f>Input!Q248</f>
        <v>0</v>
      </c>
      <c r="G127">
        <f>Input!R248</f>
        <v>105</v>
      </c>
      <c r="H127">
        <f>SUM(E127:G127)</f>
        <v>105</v>
      </c>
    </row>
    <row r="128" spans="1:8" ht="12.75">
      <c r="A128" s="2">
        <f>RANK(H128,$H$2:$H$221)</f>
        <v>127</v>
      </c>
      <c r="B128" s="2">
        <f>Input!M206</f>
        <v>0</v>
      </c>
      <c r="C128" t="str">
        <f>Input!N95</f>
        <v>Split Score</v>
      </c>
      <c r="D128" t="str">
        <f>Input!O95</f>
        <v>Roseville</v>
      </c>
      <c r="E128">
        <f>Input!P95</f>
        <v>0</v>
      </c>
      <c r="F128">
        <f>Input!Q95</f>
        <v>104</v>
      </c>
      <c r="G128">
        <f>Input!R95</f>
        <v>0</v>
      </c>
      <c r="H128">
        <f>SUM(E128:G128)</f>
        <v>104</v>
      </c>
    </row>
    <row r="129" spans="1:8" ht="12.75">
      <c r="A129" s="2">
        <f>RANK(H129,$H$2:$H$221)</f>
        <v>128</v>
      </c>
      <c r="B129" s="2">
        <f>Input!M128</f>
        <v>43</v>
      </c>
      <c r="C129" t="str">
        <f>Input!N243</f>
        <v>Samantha Otto</v>
      </c>
      <c r="D129" t="str">
        <f>Input!O243</f>
        <v>Lincoln</v>
      </c>
      <c r="E129">
        <f>Input!P243</f>
        <v>95</v>
      </c>
      <c r="F129">
        <f>Input!Q243</f>
        <v>0</v>
      </c>
      <c r="G129">
        <f>Input!R243</f>
        <v>0</v>
      </c>
      <c r="H129">
        <f>SUM(E129:G129)</f>
        <v>95</v>
      </c>
    </row>
    <row r="130" spans="1:8" ht="12.75">
      <c r="A130" s="2">
        <f>RANK(H130,$H$2:$H$221)</f>
        <v>129</v>
      </c>
      <c r="B130" s="2" t="str">
        <f>Input!M87</f>
        <v>L</v>
      </c>
      <c r="C130">
        <f>Input!N50</f>
        <v>0</v>
      </c>
      <c r="D130" t="str">
        <f>Input!O50</f>
        <v>Richmond</v>
      </c>
      <c r="E130">
        <f>Input!P50</f>
        <v>0</v>
      </c>
      <c r="F130">
        <f>Input!Q50</f>
        <v>0</v>
      </c>
      <c r="G130">
        <f>Input!R50</f>
        <v>0</v>
      </c>
      <c r="H130">
        <f>SUM(E130:G130)</f>
        <v>0</v>
      </c>
    </row>
    <row r="131" spans="1:8" ht="12.75">
      <c r="A131" s="2">
        <f>RANK(H131,$H$2:$H$221)</f>
        <v>129</v>
      </c>
      <c r="B131" s="2" t="str">
        <f>Input!M136</f>
        <v>A</v>
      </c>
      <c r="C131" t="str">
        <f>Input!N90</f>
        <v>Shelbi Aggas</v>
      </c>
      <c r="D131" t="str">
        <f>Input!O90</f>
        <v>Roseville</v>
      </c>
      <c r="E131">
        <f>Input!P90</f>
        <v>0</v>
      </c>
      <c r="F131">
        <f>Input!Q90</f>
        <v>0</v>
      </c>
      <c r="G131">
        <f>Input!R90</f>
        <v>0</v>
      </c>
      <c r="H131">
        <f>SUM(E131:G131)</f>
        <v>0</v>
      </c>
    </row>
    <row r="132" spans="1:8" ht="12.75">
      <c r="A132" s="2">
        <f>RANK(H132,$H$2:$H$221)</f>
        <v>129</v>
      </c>
      <c r="B132" s="2">
        <f>Input!M55</f>
        <v>0</v>
      </c>
      <c r="C132" t="str">
        <f>Input!N39</f>
        <v>Darlene LaPointe</v>
      </c>
      <c r="D132" t="str">
        <f>Input!O39</f>
        <v>Warren Regina</v>
      </c>
      <c r="E132">
        <f>Input!P39</f>
        <v>0</v>
      </c>
      <c r="F132">
        <f>Input!Q39</f>
        <v>0</v>
      </c>
      <c r="G132">
        <f>Input!R39</f>
        <v>0</v>
      </c>
      <c r="H132">
        <f>SUM(E132:G132)</f>
        <v>0</v>
      </c>
    </row>
    <row r="133" spans="1:8" ht="12.75">
      <c r="A133" s="2">
        <f>RANK(H133,$H$2:$H$221)</f>
        <v>129</v>
      </c>
      <c r="B133" s="2">
        <f>Input!M176</f>
        <v>47</v>
      </c>
      <c r="C133">
        <f>Input!N128</f>
        <v>0</v>
      </c>
      <c r="D133" t="str">
        <f>Input!O128</f>
        <v>New Baltimore Anchor Bay</v>
      </c>
      <c r="E133">
        <f>Input!P128</f>
        <v>0</v>
      </c>
      <c r="F133">
        <f>Input!Q128</f>
        <v>0</v>
      </c>
      <c r="G133">
        <f>Input!R128</f>
        <v>0</v>
      </c>
      <c r="H133">
        <f>SUM(E133:G133)</f>
        <v>0</v>
      </c>
    </row>
    <row r="134" spans="1:8" ht="12.75">
      <c r="A134" s="2">
        <f>RANK(H134,$H$2:$H$221)</f>
        <v>129</v>
      </c>
      <c r="B134" s="2" t="str">
        <f>Input!M4</f>
        <v>A</v>
      </c>
      <c r="C134" t="str">
        <f>Input!N233</f>
        <v>Collette Overton</v>
      </c>
      <c r="D134" t="str">
        <f>Input!O233</f>
        <v>Utica</v>
      </c>
      <c r="E134">
        <f>Input!P233</f>
        <v>0</v>
      </c>
      <c r="F134">
        <f>Input!Q233</f>
        <v>0</v>
      </c>
      <c r="G134">
        <f>Input!R233</f>
        <v>0</v>
      </c>
      <c r="H134">
        <f>SUM(E134:G134)</f>
        <v>0</v>
      </c>
    </row>
    <row r="135" spans="1:8" ht="12.75">
      <c r="A135" s="2">
        <f>RANK(H135,$H$2:$H$221)</f>
        <v>129</v>
      </c>
      <c r="B135" s="2" t="str">
        <f>Input!M231</f>
        <v>L</v>
      </c>
      <c r="C135" t="str">
        <f>Input!N150</f>
        <v>Selina Oconnor</v>
      </c>
      <c r="D135" t="str">
        <f>Input!O150</f>
        <v>Macomb L'Anse Creuse North</v>
      </c>
      <c r="E135">
        <f>Input!P150</f>
        <v>0</v>
      </c>
      <c r="F135">
        <f>Input!Q150</f>
        <v>0</v>
      </c>
      <c r="G135">
        <f>Input!R150</f>
        <v>0</v>
      </c>
      <c r="H135">
        <f>SUM(E135:G135)</f>
        <v>0</v>
      </c>
    </row>
    <row r="136" spans="1:8" ht="12.75">
      <c r="A136" s="2">
        <f>RANK(H136,$H$2:$H$221)</f>
        <v>129</v>
      </c>
      <c r="B136" s="2" t="str">
        <f>Input!M232</f>
        <v>A</v>
      </c>
      <c r="C136" t="str">
        <f>Input!N187</f>
        <v>Becca Mabbitt</v>
      </c>
      <c r="D136" t="str">
        <f>Input!O187</f>
        <v>Armada</v>
      </c>
      <c r="E136">
        <f>Input!P187</f>
        <v>0</v>
      </c>
      <c r="F136">
        <f>Input!Q187</f>
        <v>0</v>
      </c>
      <c r="G136">
        <f>Input!R187</f>
        <v>0</v>
      </c>
      <c r="H136">
        <f>SUM(E136:G136)</f>
        <v>0</v>
      </c>
    </row>
    <row r="137" spans="1:8" ht="12.75">
      <c r="A137" s="2">
        <f>RANK(H137,$H$2:$H$221)</f>
        <v>129</v>
      </c>
      <c r="C137" t="str">
        <f>Input!N67</f>
        <v>Katie Morrell</v>
      </c>
      <c r="D137" t="str">
        <f>Input!O67</f>
        <v>Warren Mott</v>
      </c>
      <c r="E137">
        <f>Input!P67</f>
        <v>0</v>
      </c>
      <c r="F137">
        <f>Input!Q67</f>
        <v>0</v>
      </c>
      <c r="G137">
        <f>Input!R67</f>
        <v>0</v>
      </c>
      <c r="H137">
        <f>SUM(E137:G137)</f>
        <v>0</v>
      </c>
    </row>
    <row r="138" spans="1:8" ht="12.75">
      <c r="A138" s="2">
        <f>RANK(H138,$H$2:$H$221)</f>
        <v>129</v>
      </c>
      <c r="B138" s="2">
        <f>Input!M211</f>
        <v>0</v>
      </c>
      <c r="C138">
        <f>Input!N164</f>
        <v>0</v>
      </c>
      <c r="D138" t="str">
        <f>Input!O164</f>
        <v>Warren Fitzgerald</v>
      </c>
      <c r="E138">
        <f>Input!P164</f>
        <v>0</v>
      </c>
      <c r="F138">
        <f>Input!Q164</f>
        <v>0</v>
      </c>
      <c r="G138">
        <f>Input!R164</f>
        <v>0</v>
      </c>
      <c r="H138">
        <f>SUM(E138:G138)</f>
        <v>0</v>
      </c>
    </row>
    <row r="139" spans="1:8" ht="12.75">
      <c r="A139" s="2">
        <f>RANK(H139,$H$2:$H$221)</f>
        <v>129</v>
      </c>
      <c r="B139" s="2" t="str">
        <f>Input!M208</f>
        <v>A</v>
      </c>
      <c r="C139" t="str">
        <f>Input!N184</f>
        <v>Dana Ulinski</v>
      </c>
      <c r="D139" t="str">
        <f>Input!O184</f>
        <v>Armada</v>
      </c>
      <c r="E139">
        <f>Input!P184</f>
        <v>0</v>
      </c>
      <c r="F139">
        <f>Input!Q184</f>
        <v>0</v>
      </c>
      <c r="G139">
        <f>Input!R184</f>
        <v>0</v>
      </c>
      <c r="H139">
        <f>SUM(E139:G139)</f>
        <v>0</v>
      </c>
    </row>
    <row r="140" spans="1:8" ht="12.75">
      <c r="A140" s="2">
        <f>RANK(H140,$H$2:$H$221)</f>
        <v>129</v>
      </c>
      <c r="B140" s="2">
        <f>Input!M236</f>
        <v>52</v>
      </c>
      <c r="C140" t="str">
        <f>Input!N236</f>
        <v>Jennifer Peters</v>
      </c>
      <c r="D140" t="str">
        <f>Input!O236</f>
        <v>Utica</v>
      </c>
      <c r="E140">
        <f>Input!P236</f>
        <v>0</v>
      </c>
      <c r="F140">
        <f>Input!Q236</f>
        <v>0</v>
      </c>
      <c r="G140">
        <f>Input!R236</f>
        <v>0</v>
      </c>
      <c r="H140">
        <f>SUM(E140:G140)</f>
        <v>0</v>
      </c>
    </row>
    <row r="141" spans="1:8" ht="12.75">
      <c r="A141" s="2">
        <f>RANK(H141,$H$2:$H$221)</f>
        <v>129</v>
      </c>
      <c r="B141" s="2">
        <f>Input!M230</f>
        <v>0</v>
      </c>
      <c r="C141" t="str">
        <f>Input!N107</f>
        <v>Split Score</v>
      </c>
      <c r="D141" t="str">
        <f>Input!O107</f>
        <v>Macomb Dakota</v>
      </c>
      <c r="E141">
        <f>Input!P107</f>
        <v>0</v>
      </c>
      <c r="F141">
        <f>Input!Q107</f>
        <v>0</v>
      </c>
      <c r="G141">
        <f>Input!R107</f>
        <v>0</v>
      </c>
      <c r="H141">
        <f>SUM(E141:G141)</f>
        <v>0</v>
      </c>
    </row>
    <row r="142" spans="1:8" ht="12.75">
      <c r="A142" s="2">
        <f>RANK(H142,$H$2:$H$221)</f>
        <v>129</v>
      </c>
      <c r="B142" s="2">
        <f>Input!M235</f>
        <v>0</v>
      </c>
      <c r="C142" t="str">
        <f>Input!N235</f>
        <v>Tara Franek</v>
      </c>
      <c r="D142" t="str">
        <f>Input!O235</f>
        <v>Utica</v>
      </c>
      <c r="E142">
        <f>Input!P235</f>
        <v>0</v>
      </c>
      <c r="F142">
        <f>Input!Q235</f>
        <v>0</v>
      </c>
      <c r="G142">
        <f>Input!R235</f>
        <v>0</v>
      </c>
      <c r="H142">
        <f>SUM(E142:G142)</f>
        <v>0</v>
      </c>
    </row>
    <row r="143" spans="1:8" ht="12.75">
      <c r="A143" s="2">
        <f>RANK(H143,$H$2:$H$221)</f>
        <v>129</v>
      </c>
      <c r="B143" s="2" t="str">
        <f>Input!M171</f>
        <v>L</v>
      </c>
      <c r="C143" t="str">
        <f>Input!N55</f>
        <v>Ellen Kovalcik</v>
      </c>
      <c r="D143" t="str">
        <f>Input!O55</f>
        <v>Richmond</v>
      </c>
      <c r="E143">
        <f>Input!P55</f>
        <v>0</v>
      </c>
      <c r="F143">
        <f>Input!Q55</f>
        <v>0</v>
      </c>
      <c r="G143">
        <f>Input!R55</f>
        <v>0</v>
      </c>
      <c r="H143">
        <f>SUM(E143:G143)</f>
        <v>0</v>
      </c>
    </row>
    <row r="144" spans="1:8" ht="12.75">
      <c r="A144" s="2">
        <f>RANK(H144,$H$2:$H$221)</f>
        <v>129</v>
      </c>
      <c r="B144" s="2">
        <f>Input!M223</f>
        <v>0</v>
      </c>
      <c r="C144">
        <f>Input!N212</f>
        <v>0</v>
      </c>
      <c r="D144" t="str">
        <f>Input!O212</f>
        <v>Warren Woods Tower</v>
      </c>
      <c r="E144">
        <f>Input!P212</f>
        <v>0</v>
      </c>
      <c r="F144">
        <f>Input!Q212</f>
        <v>0</v>
      </c>
      <c r="G144">
        <f>Input!R212</f>
        <v>0</v>
      </c>
      <c r="H144">
        <f>SUM(E144:G144)</f>
        <v>0</v>
      </c>
    </row>
    <row r="145" spans="1:8" ht="12.75">
      <c r="A145" s="2">
        <f>RANK(H145,$H$2:$H$221)</f>
        <v>129</v>
      </c>
      <c r="B145" s="2" t="str">
        <f>Input!M173</f>
        <v>N</v>
      </c>
      <c r="C145" t="str">
        <f>Input!N59</f>
        <v>Split Score</v>
      </c>
      <c r="D145" t="str">
        <f>Input!O59</f>
        <v>Richmond</v>
      </c>
      <c r="E145">
        <f>Input!P59</f>
        <v>0</v>
      </c>
      <c r="F145">
        <f>Input!Q59</f>
        <v>0</v>
      </c>
      <c r="G145">
        <f>Input!R59</f>
        <v>0</v>
      </c>
      <c r="H145">
        <f>SUM(E145:G145)</f>
        <v>0</v>
      </c>
    </row>
    <row r="146" spans="1:8" ht="12.75">
      <c r="A146" s="2">
        <f>RANK(H146,$H$2:$H$221)</f>
        <v>129</v>
      </c>
      <c r="B146" s="2" t="str">
        <f>Input!M90</f>
        <v>E</v>
      </c>
      <c r="C146" t="str">
        <f>Input!N227</f>
        <v>Split Score</v>
      </c>
      <c r="D146" t="str">
        <f>Input!O227</f>
        <v>Romeo</v>
      </c>
      <c r="E146">
        <f>Input!P227</f>
        <v>0</v>
      </c>
      <c r="F146">
        <f>Input!Q227</f>
        <v>0</v>
      </c>
      <c r="G146">
        <f>Input!R227</f>
        <v>0</v>
      </c>
      <c r="H146">
        <f>SUM(E146:G146)</f>
        <v>0</v>
      </c>
    </row>
    <row r="147" spans="1:8" ht="12.75">
      <c r="A147" s="2">
        <f>RANK(H147,$H$2:$H$221)</f>
        <v>129</v>
      </c>
      <c r="B147" s="2" t="str">
        <f>Input!M65</f>
        <v>N</v>
      </c>
      <c r="C147">
        <f>Input!N174</f>
        <v>0</v>
      </c>
      <c r="D147" t="str">
        <f>Input!O174</f>
        <v>Utica Henry Ford II</v>
      </c>
      <c r="E147">
        <f>Input!P174</f>
        <v>0</v>
      </c>
      <c r="F147">
        <f>Input!Q174</f>
        <v>0</v>
      </c>
      <c r="G147">
        <f>Input!R174</f>
        <v>0</v>
      </c>
      <c r="H147">
        <f>SUM(E147:G147)</f>
        <v>0</v>
      </c>
    </row>
    <row r="148" spans="1:8" ht="12.75">
      <c r="A148" s="2">
        <f>RANK(H148,$H$2:$H$221)</f>
        <v>129</v>
      </c>
      <c r="B148" s="2" t="str">
        <f>Input!M160</f>
        <v>A</v>
      </c>
      <c r="C148" t="str">
        <f>Input!N80</f>
        <v>Idetrice Jones</v>
      </c>
      <c r="D148" t="str">
        <f>Input!O80</f>
        <v>St. Clair Shores South Lake</v>
      </c>
      <c r="E148">
        <f>Input!P80</f>
        <v>0</v>
      </c>
      <c r="F148">
        <f>Input!Q80</f>
        <v>0</v>
      </c>
      <c r="G148">
        <f>Input!R80</f>
        <v>0</v>
      </c>
      <c r="H148">
        <f>SUM(E148:G148)</f>
        <v>0</v>
      </c>
    </row>
    <row r="149" spans="1:8" ht="12.75">
      <c r="A149" s="2">
        <f>RANK(H149,$H$2:$H$221)</f>
        <v>129</v>
      </c>
      <c r="B149" s="2" t="str">
        <f>Input!M159</f>
        <v>L</v>
      </c>
      <c r="C149" t="str">
        <f>Input!N77</f>
        <v>Lashawn Edwards</v>
      </c>
      <c r="D149" t="str">
        <f>Input!O77</f>
        <v>St. Clair Shores South Lake</v>
      </c>
      <c r="E149">
        <f>Input!P77</f>
        <v>0</v>
      </c>
      <c r="F149">
        <f>Input!Q77</f>
        <v>0</v>
      </c>
      <c r="G149">
        <f>Input!R77</f>
        <v>0</v>
      </c>
      <c r="H149">
        <f>SUM(E149:G149)</f>
        <v>0</v>
      </c>
    </row>
    <row r="150" spans="1:8" ht="12.75">
      <c r="A150" s="2">
        <f>RANK(H150,$H$2:$H$221)</f>
        <v>129</v>
      </c>
      <c r="B150" s="2" t="str">
        <f>Input!M197</f>
        <v>N</v>
      </c>
      <c r="C150" t="str">
        <f>Input!N35</f>
        <v>Split Score</v>
      </c>
      <c r="D150" t="str">
        <f>Input!O35</f>
        <v>East Point East Detroit</v>
      </c>
      <c r="E150">
        <f>Input!P35</f>
        <v>0</v>
      </c>
      <c r="F150">
        <f>Input!Q35</f>
        <v>0</v>
      </c>
      <c r="G150">
        <f>Input!R35</f>
        <v>0</v>
      </c>
      <c r="H150">
        <f>SUM(E150:G150)</f>
        <v>0</v>
      </c>
    </row>
    <row r="151" spans="1:8" ht="12.75">
      <c r="A151" s="2">
        <f>RANK(H151,$H$2:$H$221)</f>
        <v>129</v>
      </c>
      <c r="B151" s="2">
        <f>Input!M227</f>
        <v>0</v>
      </c>
      <c r="C151" t="str">
        <f>Input!N215</f>
        <v>Split Score</v>
      </c>
      <c r="D151" t="str">
        <f>Input!O215</f>
        <v>Warren Woods Tower</v>
      </c>
      <c r="E151">
        <f>Input!P215</f>
        <v>0</v>
      </c>
      <c r="F151">
        <f>Input!Q215</f>
        <v>0</v>
      </c>
      <c r="G151">
        <f>Input!R215</f>
        <v>0</v>
      </c>
      <c r="H151">
        <f>SUM(E151:G151)</f>
        <v>0</v>
      </c>
    </row>
    <row r="152" spans="1:8" ht="12.75">
      <c r="A152" s="2">
        <f>RANK(H152,$H$2:$H$221)</f>
        <v>129</v>
      </c>
      <c r="B152" s="2">
        <f>Input!M95</f>
        <v>0</v>
      </c>
      <c r="C152">
        <f>Input!N58</f>
        <v>0</v>
      </c>
      <c r="D152" t="str">
        <f>Input!O58</f>
        <v>Richmond</v>
      </c>
      <c r="E152">
        <f>Input!P58</f>
        <v>0</v>
      </c>
      <c r="F152">
        <f>Input!Q58</f>
        <v>0</v>
      </c>
      <c r="G152">
        <f>Input!R58</f>
        <v>0</v>
      </c>
      <c r="H152">
        <f>SUM(E152:G152)</f>
        <v>0</v>
      </c>
    </row>
    <row r="153" spans="1:8" ht="12.75">
      <c r="A153" s="2">
        <f>RANK(H153,$H$2:$H$221)</f>
        <v>129</v>
      </c>
      <c r="B153" s="2">
        <f>Input!M146</f>
        <v>0</v>
      </c>
      <c r="C153" t="str">
        <f>Input!N203</f>
        <v>Split Score</v>
      </c>
      <c r="D153" t="str">
        <f>Input!O203</f>
        <v>St. Clair Shores Lakeshore</v>
      </c>
      <c r="E153">
        <f>Input!P203</f>
        <v>0</v>
      </c>
      <c r="F153">
        <f>Input!Q203</f>
        <v>0</v>
      </c>
      <c r="G153">
        <f>Input!R203</f>
        <v>0</v>
      </c>
      <c r="H153">
        <f>SUM(E153:G153)</f>
        <v>0</v>
      </c>
    </row>
    <row r="154" spans="1:8" ht="12.75">
      <c r="A154" s="2">
        <f>RANK(H154,$H$2:$H$221)</f>
        <v>129</v>
      </c>
      <c r="B154" s="2">
        <f>Input!M158</f>
        <v>0</v>
      </c>
      <c r="C154" t="str">
        <f>Input!N119</f>
        <v>Split Score</v>
      </c>
      <c r="D154" t="str">
        <f>Input!O119</f>
        <v>Sterling Heights Stevenson</v>
      </c>
      <c r="E154">
        <f>Input!P119</f>
        <v>0</v>
      </c>
      <c r="F154">
        <f>Input!Q119</f>
        <v>0</v>
      </c>
      <c r="G154">
        <f>Input!R119</f>
        <v>0</v>
      </c>
      <c r="H154">
        <f>SUM(E154:G154)</f>
        <v>0</v>
      </c>
    </row>
    <row r="155" spans="1:8" ht="12.75">
      <c r="A155" s="2">
        <f>RANK(H155,$H$2:$H$221)</f>
        <v>129</v>
      </c>
      <c r="B155" s="2" t="str">
        <f>Input!M124</f>
        <v>A</v>
      </c>
      <c r="C155" t="str">
        <f>Input!N155</f>
        <v>Split Score</v>
      </c>
      <c r="D155" t="str">
        <f>Input!O155</f>
        <v>Macomb L'Anse Creuse North</v>
      </c>
      <c r="E155">
        <f>Input!P155</f>
        <v>0</v>
      </c>
      <c r="F155">
        <f>Input!Q155</f>
        <v>0</v>
      </c>
      <c r="G155">
        <f>Input!R155</f>
        <v>0</v>
      </c>
      <c r="H155">
        <f>SUM(E155:G155)</f>
        <v>0</v>
      </c>
    </row>
    <row r="156" spans="1:8" ht="12.75">
      <c r="A156" s="2">
        <f>RANK(H156,$H$2:$H$221)</f>
        <v>129</v>
      </c>
      <c r="B156" s="2" t="str">
        <f>Input!M222</f>
        <v>E</v>
      </c>
      <c r="C156" t="str">
        <f>Input!N211</f>
        <v>Taylor Spencer</v>
      </c>
      <c r="D156" t="str">
        <f>Input!O211</f>
        <v>Warren Woods Tower</v>
      </c>
      <c r="E156">
        <f>Input!P211</f>
        <v>0</v>
      </c>
      <c r="F156">
        <f>Input!Q211</f>
        <v>0</v>
      </c>
      <c r="G156">
        <f>Input!R211</f>
        <v>0</v>
      </c>
      <c r="H156">
        <f>SUM(E156:G156)</f>
        <v>0</v>
      </c>
    </row>
    <row r="157" spans="1:8" ht="12.75">
      <c r="A157" s="2">
        <f>RANK(H157,$H$2:$H$221)</f>
        <v>129</v>
      </c>
      <c r="B157" s="2">
        <f>Input!M62</f>
        <v>0</v>
      </c>
      <c r="C157" t="str">
        <f>Input!N66</f>
        <v>Angela Ward</v>
      </c>
      <c r="D157" t="str">
        <f>Input!O66</f>
        <v>Warren Mott</v>
      </c>
      <c r="E157">
        <f>Input!P66</f>
        <v>0</v>
      </c>
      <c r="F157">
        <f>Input!Q66</f>
        <v>0</v>
      </c>
      <c r="G157">
        <f>Input!R66</f>
        <v>0</v>
      </c>
      <c r="H157">
        <f>SUM(E157:G157)</f>
        <v>0</v>
      </c>
    </row>
    <row r="158" spans="1:8" ht="12.75">
      <c r="A158" s="2">
        <f>RANK(H158,$H$2:$H$221)</f>
        <v>129</v>
      </c>
      <c r="B158" s="2">
        <f>Input!M134</f>
        <v>0</v>
      </c>
      <c r="C158" t="str">
        <f>Input!N3</f>
        <v>Tiffany Forsythe</v>
      </c>
      <c r="D158" t="str">
        <f>Input!O3</f>
        <v>St. Clair Shores Lakeview</v>
      </c>
      <c r="E158">
        <f>Input!P3</f>
        <v>0</v>
      </c>
      <c r="F158">
        <f>Input!Q3</f>
        <v>0</v>
      </c>
      <c r="G158">
        <f>Input!R3</f>
        <v>0</v>
      </c>
      <c r="H158">
        <f>SUM(E158:G158)</f>
        <v>0</v>
      </c>
    </row>
    <row r="159" spans="1:8" ht="12.75">
      <c r="A159" s="2">
        <f>RANK(H159,$H$2:$H$221)</f>
        <v>129</v>
      </c>
      <c r="B159" s="2">
        <f>Input!M22</f>
        <v>0</v>
      </c>
      <c r="C159">
        <f>Input!N201</f>
        <v>0</v>
      </c>
      <c r="D159" t="str">
        <f>Input!O201</f>
        <v>St. Clair Shores Lakeshore</v>
      </c>
      <c r="E159">
        <f>Input!P201</f>
        <v>0</v>
      </c>
      <c r="F159">
        <f>Input!Q201</f>
        <v>0</v>
      </c>
      <c r="G159">
        <f>Input!R201</f>
        <v>0</v>
      </c>
      <c r="H159">
        <f>SUM(E159:G159)</f>
        <v>0</v>
      </c>
    </row>
    <row r="160" spans="1:8" ht="12.75">
      <c r="A160" s="2">
        <f>RANK(H160,$H$2:$H$221)</f>
        <v>129</v>
      </c>
      <c r="B160" s="2" t="str">
        <f>Input!M220</f>
        <v>A</v>
      </c>
      <c r="C160" t="str">
        <f>Input!N188</f>
        <v>Barbara Latshaw</v>
      </c>
      <c r="D160" t="str">
        <f>Input!O188</f>
        <v>Armada</v>
      </c>
      <c r="E160">
        <f>Input!P188</f>
        <v>0</v>
      </c>
      <c r="F160">
        <f>Input!Q188</f>
        <v>0</v>
      </c>
      <c r="G160">
        <f>Input!R188</f>
        <v>0</v>
      </c>
      <c r="H160">
        <f>SUM(E160:G160)</f>
        <v>0</v>
      </c>
    </row>
    <row r="161" spans="1:8" ht="12.75">
      <c r="A161" s="2">
        <f>RANK(H161,$H$2:$H$221)</f>
        <v>129</v>
      </c>
      <c r="B161" s="2" t="str">
        <f>Input!M16</f>
        <v>A</v>
      </c>
      <c r="C161" t="str">
        <f>Input!N259</f>
        <v>Samantha Minchey</v>
      </c>
      <c r="D161" t="str">
        <f>Input!O259</f>
        <v>Warren Cousino</v>
      </c>
      <c r="E161">
        <f>Input!P259</f>
        <v>0</v>
      </c>
      <c r="F161">
        <f>Input!Q259</f>
        <v>0</v>
      </c>
      <c r="G161">
        <f>Input!R259</f>
        <v>0</v>
      </c>
      <c r="H161">
        <f>SUM(E161:G161)</f>
        <v>0</v>
      </c>
    </row>
    <row r="162" spans="1:8" ht="12.75">
      <c r="A162" s="2">
        <f>RANK(H162,$H$2:$H$221)</f>
        <v>129</v>
      </c>
      <c r="B162" s="2" t="str">
        <f>Input!M54</f>
        <v>E</v>
      </c>
      <c r="C162" t="str">
        <f>Input!N11</f>
        <v>Split Score</v>
      </c>
      <c r="D162" t="str">
        <f>Input!O11</f>
        <v>St. Clair Shores Lakeview</v>
      </c>
      <c r="E162">
        <f>Input!P11</f>
        <v>0</v>
      </c>
      <c r="F162">
        <f>Input!Q11</f>
        <v>0</v>
      </c>
      <c r="G162">
        <f>Input!R11</f>
        <v>0</v>
      </c>
      <c r="H162">
        <f>SUM(E162:G162)</f>
        <v>0</v>
      </c>
    </row>
    <row r="163" spans="1:8" ht="12.75">
      <c r="A163" s="2">
        <f>RANK(H163,$H$2:$H$221)</f>
        <v>129</v>
      </c>
      <c r="B163" s="2">
        <f>Input!M59</f>
        <v>0</v>
      </c>
      <c r="C163" t="str">
        <f>Input!N179</f>
        <v>Split Score</v>
      </c>
      <c r="D163" t="str">
        <f>Input!O179</f>
        <v>Utica Henry Ford II</v>
      </c>
      <c r="E163">
        <f>Input!P179</f>
        <v>0</v>
      </c>
      <c r="F163">
        <f>Input!Q179</f>
        <v>0</v>
      </c>
      <c r="G163">
        <f>Input!R179</f>
        <v>0</v>
      </c>
      <c r="H163">
        <f>SUM(E163:G163)</f>
        <v>0</v>
      </c>
    </row>
    <row r="164" spans="1:8" ht="12.75">
      <c r="A164" s="2">
        <f>RANK(H164,$H$2:$H$221)</f>
        <v>129</v>
      </c>
      <c r="B164" s="2" t="str">
        <f>Input!M64</f>
        <v>A</v>
      </c>
      <c r="C164">
        <f>Input!N153</f>
        <v>0</v>
      </c>
      <c r="D164" t="str">
        <f>Input!O153</f>
        <v>Macomb L'Anse Creuse North</v>
      </c>
      <c r="E164">
        <f>Input!P153</f>
        <v>0</v>
      </c>
      <c r="F164">
        <f>Input!Q153</f>
        <v>0</v>
      </c>
      <c r="G164">
        <f>Input!R153</f>
        <v>0</v>
      </c>
      <c r="H164">
        <f>SUM(E164:G164)</f>
        <v>0</v>
      </c>
    </row>
    <row r="165" spans="1:8" ht="12.75">
      <c r="A165" s="2">
        <f>RANK(H165,$H$2:$H$221)</f>
        <v>129</v>
      </c>
      <c r="B165" s="2">
        <f>Input!M69</f>
        <v>0</v>
      </c>
      <c r="C165">
        <f>Input!N176</f>
        <v>0</v>
      </c>
      <c r="D165" t="str">
        <f>Input!O176</f>
        <v>Utica Henry Ford II</v>
      </c>
      <c r="E165">
        <f>Input!P176</f>
        <v>0</v>
      </c>
      <c r="F165">
        <f>Input!Q176</f>
        <v>0</v>
      </c>
      <c r="G165">
        <f>Input!R176</f>
        <v>0</v>
      </c>
      <c r="H165">
        <f>SUM(E165:G165)</f>
        <v>0</v>
      </c>
    </row>
    <row r="166" spans="1:8" ht="12.75">
      <c r="A166" s="2">
        <f>RANK(H166,$H$2:$H$221)</f>
        <v>129</v>
      </c>
      <c r="B166" s="2">
        <f>Input!M74</f>
        <v>0</v>
      </c>
      <c r="C166">
        <f>Input!N223</f>
        <v>0</v>
      </c>
      <c r="D166" t="str">
        <f>Input!O223</f>
        <v>Romeo</v>
      </c>
      <c r="E166">
        <f>Input!P223</f>
        <v>0</v>
      </c>
      <c r="F166">
        <f>Input!Q223</f>
        <v>0</v>
      </c>
      <c r="G166">
        <f>Input!R223</f>
        <v>0</v>
      </c>
      <c r="H166">
        <f>SUM(E166:G166)</f>
        <v>0</v>
      </c>
    </row>
    <row r="167" spans="1:8" ht="12.75">
      <c r="A167" s="2">
        <f>RANK(H167,$H$2:$H$221)</f>
        <v>129</v>
      </c>
      <c r="B167" s="2" t="str">
        <f>Input!M77</f>
        <v>N</v>
      </c>
      <c r="C167" t="str">
        <f>Input!N191</f>
        <v>Split Score</v>
      </c>
      <c r="D167" t="str">
        <f>Input!O191</f>
        <v>Armada</v>
      </c>
      <c r="E167">
        <f>Input!P191</f>
        <v>0</v>
      </c>
      <c r="F167">
        <f>Input!Q191</f>
        <v>0</v>
      </c>
      <c r="G167">
        <f>Input!R191</f>
        <v>0</v>
      </c>
      <c r="H167">
        <f>SUM(E167:G167)</f>
        <v>0</v>
      </c>
    </row>
    <row r="168" spans="1:8" ht="12.75">
      <c r="A168" s="2">
        <f>RANK(H168,$H$2:$H$221)</f>
        <v>129</v>
      </c>
      <c r="B168" s="2" t="str">
        <f>Input!M102</f>
        <v>E</v>
      </c>
      <c r="C168">
        <f>Input!N106</f>
        <v>0</v>
      </c>
      <c r="D168" t="str">
        <f>Input!O106</f>
        <v>Macomb Dakota</v>
      </c>
      <c r="E168">
        <f>Input!P106</f>
        <v>0</v>
      </c>
      <c r="F168">
        <f>Input!Q106</f>
        <v>0</v>
      </c>
      <c r="G168">
        <f>Input!R106</f>
        <v>0</v>
      </c>
      <c r="H168">
        <f>SUM(E168:G168)</f>
        <v>0</v>
      </c>
    </row>
    <row r="169" spans="1:8" ht="12.75">
      <c r="A169" s="2">
        <f>RANK(H169,$H$2:$H$221)</f>
        <v>129</v>
      </c>
      <c r="B169" s="2">
        <f>Input!M103</f>
        <v>0</v>
      </c>
      <c r="C169">
        <f>Input!N105</f>
        <v>0</v>
      </c>
      <c r="D169" t="str">
        <f>Input!O105</f>
        <v>Macomb Dakota</v>
      </c>
      <c r="E169">
        <f>Input!P105</f>
        <v>0</v>
      </c>
      <c r="F169">
        <f>Input!Q105</f>
        <v>0</v>
      </c>
      <c r="G169">
        <f>Input!R105</f>
        <v>0</v>
      </c>
      <c r="H169">
        <f>SUM(E169:G169)</f>
        <v>0</v>
      </c>
    </row>
    <row r="170" spans="1:8" ht="12.75">
      <c r="A170" s="2">
        <f>RANK(H170,$H$2:$H$221)</f>
        <v>129</v>
      </c>
      <c r="B170" s="2">
        <f>Input!M116</f>
        <v>42</v>
      </c>
      <c r="C170">
        <f>Input!N152</f>
        <v>0</v>
      </c>
      <c r="D170" t="str">
        <f>Input!O152</f>
        <v>Macomb L'Anse Creuse North</v>
      </c>
      <c r="E170">
        <f>Input!P152</f>
        <v>0</v>
      </c>
      <c r="F170">
        <f>Input!Q152</f>
        <v>0</v>
      </c>
      <c r="G170">
        <f>Input!R152</f>
        <v>0</v>
      </c>
      <c r="H170">
        <f>SUM(E170:G170)</f>
        <v>0</v>
      </c>
    </row>
    <row r="171" spans="1:8" ht="12.75">
      <c r="A171" s="2">
        <f>RANK(H171,$H$2:$H$221)</f>
        <v>129</v>
      </c>
      <c r="B171" s="2">
        <f>Input!M119</f>
        <v>0</v>
      </c>
      <c r="C171">
        <f>Input!N154</f>
        <v>0</v>
      </c>
      <c r="D171" t="str">
        <f>Input!O154</f>
        <v>Macomb L'Anse Creuse North</v>
      </c>
      <c r="E171">
        <f>Input!P154</f>
        <v>0</v>
      </c>
      <c r="F171">
        <f>Input!Q154</f>
        <v>0</v>
      </c>
      <c r="G171">
        <f>Input!R154</f>
        <v>0</v>
      </c>
      <c r="H171">
        <f>SUM(E171:G171)</f>
        <v>0</v>
      </c>
    </row>
    <row r="172" spans="1:8" ht="12.75">
      <c r="A172" s="2">
        <f>RANK(H172,$H$2:$H$221)</f>
        <v>129</v>
      </c>
      <c r="B172" s="2" t="str">
        <f>Input!M126</f>
        <v>E</v>
      </c>
      <c r="C172" t="str">
        <f>Input!N20</f>
        <v>Geri Olson</v>
      </c>
      <c r="D172" t="str">
        <f>Input!O20</f>
        <v>Utica Eisenhower</v>
      </c>
      <c r="E172">
        <f>Input!P20</f>
        <v>0</v>
      </c>
      <c r="F172">
        <f>Input!Q20</f>
        <v>0</v>
      </c>
      <c r="G172">
        <f>Input!R20</f>
        <v>0</v>
      </c>
      <c r="H172">
        <f>SUM(E172:G172)</f>
        <v>0</v>
      </c>
    </row>
    <row r="173" spans="1:8" ht="12.75">
      <c r="A173" s="2">
        <f>RANK(H173,$H$2:$H$221)</f>
        <v>129</v>
      </c>
      <c r="B173" s="2">
        <f>Input!M131</f>
        <v>0</v>
      </c>
      <c r="C173">
        <f>Input!N21</f>
        <v>0</v>
      </c>
      <c r="D173" t="str">
        <f>Input!O21</f>
        <v>Utica Eisenhower</v>
      </c>
      <c r="E173">
        <f>Input!P21</f>
        <v>0</v>
      </c>
      <c r="F173">
        <f>Input!Q21</f>
        <v>0</v>
      </c>
      <c r="G173">
        <f>Input!R21</f>
        <v>0</v>
      </c>
      <c r="H173">
        <f>SUM(E173:G173)</f>
        <v>0</v>
      </c>
    </row>
    <row r="174" spans="1:8" ht="12.75">
      <c r="A174" s="2">
        <f>RANK(H174,$H$2:$H$221)</f>
        <v>129</v>
      </c>
      <c r="B174" s="2" t="str">
        <f>Input!M137</f>
        <v>N</v>
      </c>
      <c r="C174">
        <f>Input!N22</f>
        <v>0</v>
      </c>
      <c r="D174" t="str">
        <f>Input!O22</f>
        <v>Utica Eisenhower</v>
      </c>
      <c r="E174">
        <f>Input!P22</f>
        <v>0</v>
      </c>
      <c r="F174">
        <f>Input!Q22</f>
        <v>0</v>
      </c>
      <c r="G174">
        <f>Input!R22</f>
        <v>0</v>
      </c>
      <c r="H174">
        <f>SUM(E174:G174)</f>
        <v>0</v>
      </c>
    </row>
    <row r="175" spans="1:8" ht="12.75">
      <c r="A175" s="2">
        <f>RANK(H175,$H$2:$H$221)</f>
        <v>129</v>
      </c>
      <c r="B175" s="2">
        <f>Input!M139</f>
        <v>0</v>
      </c>
      <c r="C175">
        <f>Input!N200</f>
        <v>0</v>
      </c>
      <c r="D175" t="str">
        <f>Input!O200</f>
        <v>St. Clair Shores Lakeshore</v>
      </c>
      <c r="E175">
        <f>Input!P200</f>
        <v>0</v>
      </c>
      <c r="F175">
        <f>Input!Q200</f>
        <v>0</v>
      </c>
      <c r="G175">
        <f>Input!R200</f>
        <v>0</v>
      </c>
      <c r="H175">
        <f>SUM(E175:G175)</f>
        <v>0</v>
      </c>
    </row>
    <row r="176" spans="1:8" ht="12.75">
      <c r="A176" s="2">
        <f>RANK(H176,$H$2:$H$221)</f>
        <v>129</v>
      </c>
      <c r="B176" s="2">
        <f>Input!M142</f>
        <v>0</v>
      </c>
      <c r="C176">
        <f>Input!N202</f>
        <v>0</v>
      </c>
      <c r="D176" t="str">
        <f>Input!O202</f>
        <v>St. Clair Shores Lakeshore</v>
      </c>
      <c r="E176">
        <f>Input!P202</f>
        <v>0</v>
      </c>
      <c r="F176">
        <f>Input!Q202</f>
        <v>0</v>
      </c>
      <c r="G176">
        <f>Input!R202</f>
        <v>0</v>
      </c>
      <c r="H176">
        <f>SUM(E176:G176)</f>
        <v>0</v>
      </c>
    </row>
    <row r="177" spans="1:8" ht="12.75">
      <c r="A177" s="2">
        <f>RANK(H177,$H$2:$H$221)</f>
        <v>129</v>
      </c>
      <c r="B177" s="2" t="str">
        <f>Input!M147</f>
        <v>L</v>
      </c>
      <c r="C177" t="str">
        <f>Input!N5</f>
        <v>Sarah Kuczynski</v>
      </c>
      <c r="D177" t="str">
        <f>Input!O5</f>
        <v>St. Clair Shores Lakeview</v>
      </c>
      <c r="E177">
        <f>Input!P5</f>
        <v>0</v>
      </c>
      <c r="F177">
        <f>Input!Q5</f>
        <v>0</v>
      </c>
      <c r="G177">
        <f>Input!R5</f>
        <v>0</v>
      </c>
      <c r="H177">
        <f>SUM(E177:G177)</f>
        <v>0</v>
      </c>
    </row>
    <row r="178" spans="1:8" ht="12.75">
      <c r="A178" s="2">
        <f>RANK(H178,$H$2:$H$221)</f>
        <v>129</v>
      </c>
      <c r="B178" s="2" t="str">
        <f>Input!M150</f>
        <v>E</v>
      </c>
      <c r="C178">
        <f>Input!N9</f>
        <v>0</v>
      </c>
      <c r="D178" t="str">
        <f>Input!O9</f>
        <v>St. Clair Shores Lakeview</v>
      </c>
      <c r="E178">
        <f>Input!P9</f>
        <v>0</v>
      </c>
      <c r="F178">
        <f>Input!Q9</f>
        <v>0</v>
      </c>
      <c r="G178">
        <f>Input!R9</f>
        <v>0</v>
      </c>
      <c r="H178">
        <f>SUM(E178:G178)</f>
        <v>0</v>
      </c>
    </row>
    <row r="179" spans="1:8" ht="12.75">
      <c r="A179" s="2">
        <f>RANK(H179,$H$2:$H$221)</f>
        <v>129</v>
      </c>
      <c r="B179" s="2">
        <f>Input!M151</f>
        <v>0</v>
      </c>
      <c r="C179">
        <f>Input!N10</f>
        <v>0</v>
      </c>
      <c r="D179" t="str">
        <f>Input!O10</f>
        <v>St. Clair Shores Lakeview</v>
      </c>
      <c r="E179">
        <f>Input!P10</f>
        <v>0</v>
      </c>
      <c r="F179">
        <f>Input!Q10</f>
        <v>0</v>
      </c>
      <c r="G179">
        <f>Input!R10</f>
        <v>0</v>
      </c>
      <c r="H179">
        <f>SUM(E179:G179)</f>
        <v>0</v>
      </c>
    </row>
    <row r="180" spans="1:8" ht="12.75">
      <c r="A180" s="2">
        <f>RANK(H180,$H$2:$H$221)</f>
        <v>129</v>
      </c>
      <c r="B180" s="2">
        <f>Input!M153</f>
        <v>0</v>
      </c>
      <c r="C180">
        <f>Input!N116</f>
        <v>0</v>
      </c>
      <c r="D180" t="str">
        <f>Input!O116</f>
        <v>Sterling Heights Stevenson</v>
      </c>
      <c r="E180">
        <f>Input!P116</f>
        <v>0</v>
      </c>
      <c r="F180">
        <f>Input!Q116</f>
        <v>0</v>
      </c>
      <c r="G180">
        <f>Input!R116</f>
        <v>0</v>
      </c>
      <c r="H180">
        <f>SUM(E180:G180)</f>
        <v>0</v>
      </c>
    </row>
    <row r="181" spans="1:8" ht="12.75">
      <c r="A181" s="2">
        <f>RANK(H181,$H$2:$H$221)</f>
        <v>129</v>
      </c>
      <c r="B181" s="2">
        <f>Input!M154</f>
        <v>0</v>
      </c>
      <c r="C181">
        <f>Input!N117</f>
        <v>0</v>
      </c>
      <c r="D181" t="str">
        <f>Input!O117</f>
        <v>Sterling Heights Stevenson</v>
      </c>
      <c r="E181">
        <f>Input!P117</f>
        <v>0</v>
      </c>
      <c r="F181">
        <f>Input!Q117</f>
        <v>0</v>
      </c>
      <c r="G181">
        <f>Input!R117</f>
        <v>0</v>
      </c>
      <c r="H181">
        <f>SUM(E181:G181)</f>
        <v>0</v>
      </c>
    </row>
    <row r="182" spans="1:8" ht="12.75">
      <c r="A182" s="2">
        <f>RANK(H182,$H$2:$H$221)</f>
        <v>129</v>
      </c>
      <c r="B182" s="2">
        <f>Input!M155</f>
        <v>0</v>
      </c>
      <c r="C182">
        <f>Input!N118</f>
        <v>0</v>
      </c>
      <c r="D182" t="str">
        <f>Input!O118</f>
        <v>Sterling Heights Stevenson</v>
      </c>
      <c r="E182">
        <f>Input!P118</f>
        <v>0</v>
      </c>
      <c r="F182">
        <f>Input!Q118</f>
        <v>0</v>
      </c>
      <c r="G182">
        <f>Input!R118</f>
        <v>0</v>
      </c>
      <c r="H182">
        <f>SUM(E182:G182)</f>
        <v>0</v>
      </c>
    </row>
    <row r="183" spans="1:8" ht="12.75">
      <c r="A183" s="2">
        <f>RANK(H183,$H$2:$H$221)</f>
        <v>129</v>
      </c>
      <c r="B183" s="2" t="str">
        <f>Input!M161</f>
        <v>N</v>
      </c>
      <c r="C183">
        <f>Input!N81</f>
        <v>0</v>
      </c>
      <c r="D183" t="str">
        <f>Input!O81</f>
        <v>St. Clair Shores South Lake</v>
      </c>
      <c r="E183">
        <f>Input!P81</f>
        <v>0</v>
      </c>
      <c r="F183">
        <f>Input!Q81</f>
        <v>0</v>
      </c>
      <c r="G183">
        <f>Input!R81</f>
        <v>0</v>
      </c>
      <c r="H183">
        <f>SUM(E183:G183)</f>
        <v>0</v>
      </c>
    </row>
    <row r="184" spans="1:8" ht="12.75">
      <c r="A184" s="2">
        <f>RANK(H184,$H$2:$H$221)</f>
        <v>129</v>
      </c>
      <c r="B184" s="2" t="str">
        <f>Input!M162</f>
        <v>E</v>
      </c>
      <c r="C184">
        <f>Input!N82</f>
        <v>0</v>
      </c>
      <c r="D184" t="str">
        <f>Input!O82</f>
        <v>St. Clair Shores South Lake</v>
      </c>
      <c r="E184">
        <f>Input!P82</f>
        <v>0</v>
      </c>
      <c r="F184">
        <f>Input!Q82</f>
        <v>0</v>
      </c>
      <c r="G184">
        <f>Input!R82</f>
        <v>0</v>
      </c>
      <c r="H184">
        <f>SUM(E184:G184)</f>
        <v>0</v>
      </c>
    </row>
    <row r="185" spans="1:8" ht="12.75">
      <c r="A185" s="2">
        <f>RANK(H185,$H$2:$H$221)</f>
        <v>129</v>
      </c>
      <c r="B185" s="2">
        <f>Input!M163</f>
        <v>0</v>
      </c>
      <c r="C185" t="str">
        <f>Input!N83</f>
        <v>Split Score</v>
      </c>
      <c r="D185" t="str">
        <f>Input!O83</f>
        <v>St. Clair Shores South Lake</v>
      </c>
      <c r="E185">
        <f>Input!P83</f>
        <v>0</v>
      </c>
      <c r="F185">
        <f>Input!Q83</f>
        <v>0</v>
      </c>
      <c r="G185">
        <f>Input!R83</f>
        <v>0</v>
      </c>
      <c r="H185">
        <f>SUM(E185:G185)</f>
        <v>0</v>
      </c>
    </row>
    <row r="186" spans="1:8" ht="12.75">
      <c r="A186" s="2">
        <f>RANK(H186,$H$2:$H$221)</f>
        <v>129</v>
      </c>
      <c r="B186" s="2">
        <f>Input!M164</f>
        <v>46</v>
      </c>
      <c r="C186" t="str">
        <f>Input!N247</f>
        <v>Kaitlyn Thompson</v>
      </c>
      <c r="D186" t="str">
        <f>Input!O247</f>
        <v>Lincoln</v>
      </c>
      <c r="E186">
        <f>Input!P247</f>
        <v>0</v>
      </c>
      <c r="F186">
        <f>Input!Q247</f>
        <v>0</v>
      </c>
      <c r="G186">
        <f>Input!R247</f>
        <v>0</v>
      </c>
      <c r="H186">
        <f>SUM(E186:G186)</f>
        <v>0</v>
      </c>
    </row>
    <row r="187" spans="1:8" ht="12.75">
      <c r="A187" s="2">
        <f>RANK(H187,$H$2:$H$221)</f>
        <v>129</v>
      </c>
      <c r="B187" s="2">
        <f>Input!M167</f>
        <v>0</v>
      </c>
      <c r="C187">
        <f>Input!N250</f>
        <v>0</v>
      </c>
      <c r="D187" t="str">
        <f>Input!O250</f>
        <v>Lincoln</v>
      </c>
      <c r="E187">
        <f>Input!P250</f>
        <v>0</v>
      </c>
      <c r="F187">
        <f>Input!Q250</f>
        <v>0</v>
      </c>
      <c r="G187">
        <f>Input!R250</f>
        <v>0</v>
      </c>
      <c r="H187">
        <f>SUM(E187:G187)</f>
        <v>0</v>
      </c>
    </row>
    <row r="188" spans="1:8" ht="12.75">
      <c r="A188" s="2">
        <f>RANK(H188,$H$2:$H$221)</f>
        <v>129</v>
      </c>
      <c r="B188" s="2">
        <f>Input!M170</f>
        <v>0</v>
      </c>
      <c r="C188" t="str">
        <f>Input!N251</f>
        <v>Split Score</v>
      </c>
      <c r="D188" t="str">
        <f>Input!O251</f>
        <v>Lincoln</v>
      </c>
      <c r="E188">
        <f>Input!P251</f>
        <v>0</v>
      </c>
      <c r="F188">
        <f>Input!Q251</f>
        <v>0</v>
      </c>
      <c r="G188">
        <f>Input!R251</f>
        <v>0</v>
      </c>
      <c r="H188">
        <f>SUM(E188:G188)</f>
        <v>0</v>
      </c>
    </row>
    <row r="189" spans="1:8" ht="12.75">
      <c r="A189" s="2">
        <f>RANK(H189,$H$2:$H$221)</f>
        <v>129</v>
      </c>
      <c r="B189" s="2" t="str">
        <f>Input!M172</f>
        <v>A</v>
      </c>
      <c r="C189" t="str">
        <f>Input!N56</f>
        <v>Lena Muhsmann</v>
      </c>
      <c r="D189" t="str">
        <f>Input!O56</f>
        <v>Richmond</v>
      </c>
      <c r="E189">
        <f>Input!P56</f>
        <v>0</v>
      </c>
      <c r="F189">
        <f>Input!Q56</f>
        <v>0</v>
      </c>
      <c r="G189">
        <f>Input!R56</f>
        <v>0</v>
      </c>
      <c r="H189">
        <f>SUM(E189:G189)</f>
        <v>0</v>
      </c>
    </row>
    <row r="190" spans="1:8" ht="12.75">
      <c r="A190" s="2">
        <f>RANK(H190,$H$2:$H$221)</f>
        <v>129</v>
      </c>
      <c r="B190" s="2">
        <f>Input!M175</f>
        <v>0</v>
      </c>
      <c r="C190">
        <f>Input!N129</f>
        <v>0</v>
      </c>
      <c r="D190" t="str">
        <f>Input!O129</f>
        <v>New Baltimore Anchor Bay</v>
      </c>
      <c r="E190">
        <f>Input!P129</f>
        <v>0</v>
      </c>
      <c r="F190">
        <f>Input!Q129</f>
        <v>0</v>
      </c>
      <c r="G190">
        <f>Input!R129</f>
        <v>0</v>
      </c>
      <c r="H190">
        <f>SUM(E190:G190)</f>
        <v>0</v>
      </c>
    </row>
    <row r="191" spans="1:8" ht="12.75">
      <c r="A191" s="2">
        <f>RANK(H191,$H$2:$H$221)</f>
        <v>129</v>
      </c>
      <c r="B191" s="2">
        <f>Input!M177</f>
        <v>0</v>
      </c>
      <c r="C191">
        <f>Input!N130</f>
        <v>0</v>
      </c>
      <c r="D191" t="str">
        <f>Input!O130</f>
        <v>New Baltimore Anchor Bay</v>
      </c>
      <c r="E191">
        <f>Input!P130</f>
        <v>0</v>
      </c>
      <c r="F191">
        <f>Input!Q130</f>
        <v>0</v>
      </c>
      <c r="G191">
        <f>Input!R130</f>
        <v>0</v>
      </c>
      <c r="H191">
        <f>SUM(E191:G191)</f>
        <v>0</v>
      </c>
    </row>
    <row r="192" spans="1:8" ht="12.75">
      <c r="A192" s="2">
        <f>RANK(H192,$H$2:$H$221)</f>
        <v>129</v>
      </c>
      <c r="B192" s="2">
        <f>Input!M178</f>
        <v>0</v>
      </c>
      <c r="C192" t="str">
        <f>Input!N131</f>
        <v>Split Score</v>
      </c>
      <c r="D192" t="str">
        <f>Input!O131</f>
        <v>New Baltimore Anchor Bay</v>
      </c>
      <c r="E192">
        <f>Input!P131</f>
        <v>0</v>
      </c>
      <c r="F192">
        <f>Input!Q131</f>
        <v>0</v>
      </c>
      <c r="G192">
        <f>Input!R131</f>
        <v>0</v>
      </c>
      <c r="H192">
        <f>SUM(E192:G192)</f>
        <v>0</v>
      </c>
    </row>
    <row r="193" spans="1:8" ht="12.75">
      <c r="A193" s="2">
        <f>RANK(H193,$H$2:$H$221)</f>
        <v>129</v>
      </c>
      <c r="B193" s="2" t="str">
        <f>Input!M184</f>
        <v>A</v>
      </c>
      <c r="C193" t="str">
        <f>Input!N140</f>
        <v>Shelby Letso</v>
      </c>
      <c r="D193" t="str">
        <f>Input!O140</f>
        <v>Clinton Township Chippewa Valley</v>
      </c>
      <c r="E193">
        <f>Input!P140</f>
        <v>0</v>
      </c>
      <c r="F193">
        <f>Input!Q140</f>
        <v>0</v>
      </c>
      <c r="G193">
        <f>Input!R140</f>
        <v>0</v>
      </c>
      <c r="H193">
        <f>SUM(E193:G193)</f>
        <v>0</v>
      </c>
    </row>
    <row r="194" spans="1:8" ht="12.75">
      <c r="A194" s="2">
        <f>RANK(H194,$H$2:$H$221)</f>
        <v>129</v>
      </c>
      <c r="B194" s="2" t="str">
        <f>Input!M186</f>
        <v>E</v>
      </c>
      <c r="C194" t="str">
        <f>Input!N141</f>
        <v>Skylar Kozianowski</v>
      </c>
      <c r="D194" t="str">
        <f>Input!O141</f>
        <v>Clinton Township Chippewa Valley</v>
      </c>
      <c r="E194">
        <f>Input!P141</f>
        <v>0</v>
      </c>
      <c r="F194">
        <f>Input!Q141</f>
        <v>0</v>
      </c>
      <c r="G194">
        <f>Input!R141</f>
        <v>0</v>
      </c>
      <c r="H194">
        <f>SUM(E194:G194)</f>
        <v>0</v>
      </c>
    </row>
    <row r="195" spans="1:8" ht="12.75">
      <c r="A195" s="2">
        <f>RANK(H195,$H$2:$H$221)</f>
        <v>129</v>
      </c>
      <c r="B195" s="2">
        <f>Input!M187</f>
        <v>0</v>
      </c>
      <c r="C195">
        <f>Input!N142</f>
        <v>0</v>
      </c>
      <c r="D195" t="str">
        <f>Input!O142</f>
        <v>Clinton Township Chippewa Valley</v>
      </c>
      <c r="E195">
        <f>Input!P142</f>
        <v>0</v>
      </c>
      <c r="F195">
        <f>Input!Q142</f>
        <v>0</v>
      </c>
      <c r="G195">
        <f>Input!R142</f>
        <v>0</v>
      </c>
      <c r="H195">
        <f>SUM(E195:G195)</f>
        <v>0</v>
      </c>
    </row>
    <row r="196" spans="1:8" ht="12.75">
      <c r="A196" s="2">
        <f>RANK(H196,$H$2:$H$221)</f>
        <v>129</v>
      </c>
      <c r="B196" s="2">
        <f>Input!M188</f>
        <v>48</v>
      </c>
      <c r="C196" t="str">
        <f>Input!N143</f>
        <v>Split Score</v>
      </c>
      <c r="D196" t="str">
        <f>Input!O143</f>
        <v>Clinton Township Chippewa Valley</v>
      </c>
      <c r="E196">
        <f>Input!P143</f>
        <v>0</v>
      </c>
      <c r="F196">
        <f>Input!Q143</f>
        <v>0</v>
      </c>
      <c r="G196">
        <f>Input!R143</f>
        <v>0</v>
      </c>
      <c r="H196">
        <f>SUM(E196:G196)</f>
        <v>0</v>
      </c>
    </row>
    <row r="197" spans="1:8" ht="12.75">
      <c r="A197" s="2">
        <f>RANK(H197,$H$2:$H$221)</f>
        <v>129</v>
      </c>
      <c r="B197" s="2">
        <f>Input!M191</f>
        <v>0</v>
      </c>
      <c r="C197">
        <f>Input!N32</f>
        <v>0</v>
      </c>
      <c r="D197" t="str">
        <f>Input!O32</f>
        <v>East Point East Detroit</v>
      </c>
      <c r="E197">
        <f>Input!P32</f>
        <v>0</v>
      </c>
      <c r="F197">
        <f>Input!Q32</f>
        <v>0</v>
      </c>
      <c r="G197">
        <f>Input!R32</f>
        <v>0</v>
      </c>
      <c r="H197">
        <f>SUM(E197:G197)</f>
        <v>0</v>
      </c>
    </row>
    <row r="198" spans="1:8" ht="12.75">
      <c r="A198" s="2">
        <f>RANK(H198,$H$2:$H$221)</f>
        <v>129</v>
      </c>
      <c r="B198" s="2">
        <f>Input!M194</f>
        <v>0</v>
      </c>
      <c r="C198">
        <f>Input!N33</f>
        <v>0</v>
      </c>
      <c r="D198" t="str">
        <f>Input!O33</f>
        <v>East Point East Detroit</v>
      </c>
      <c r="E198">
        <f>Input!P33</f>
        <v>0</v>
      </c>
      <c r="F198">
        <f>Input!Q33</f>
        <v>0</v>
      </c>
      <c r="G198">
        <f>Input!R33</f>
        <v>0</v>
      </c>
      <c r="H198">
        <f>SUM(E198:G198)</f>
        <v>0</v>
      </c>
    </row>
    <row r="199" spans="1:8" ht="12.75">
      <c r="A199" s="2">
        <f>RANK(H199,$H$2:$H$221)</f>
        <v>129</v>
      </c>
      <c r="B199" s="2" t="str">
        <f>Input!M195</f>
        <v>L</v>
      </c>
      <c r="C199">
        <f>Input!N34</f>
        <v>0</v>
      </c>
      <c r="D199" t="str">
        <f>Input!O34</f>
        <v>East Point East Detroit</v>
      </c>
      <c r="E199">
        <f>Input!P34</f>
        <v>0</v>
      </c>
      <c r="F199">
        <f>Input!Q34</f>
        <v>0</v>
      </c>
      <c r="G199">
        <f>Input!R34</f>
        <v>0</v>
      </c>
      <c r="H199">
        <f>SUM(E199:G199)</f>
        <v>0</v>
      </c>
    </row>
    <row r="200" spans="1:8" ht="12.75">
      <c r="A200" s="2">
        <f>RANK(H200,$H$2:$H$221)</f>
        <v>129</v>
      </c>
      <c r="B200" s="2">
        <f>Input!M203</f>
        <v>0</v>
      </c>
      <c r="C200">
        <f>Input!N94</f>
        <v>0</v>
      </c>
      <c r="D200" t="str">
        <f>Input!O94</f>
        <v>Roseville</v>
      </c>
      <c r="E200">
        <f>Input!P94</f>
        <v>0</v>
      </c>
      <c r="F200">
        <f>Input!Q94</f>
        <v>0</v>
      </c>
      <c r="G200">
        <f>Input!R94</f>
        <v>0</v>
      </c>
      <c r="H200">
        <f>SUM(E200:G200)</f>
        <v>0</v>
      </c>
    </row>
    <row r="201" spans="1:8" ht="12.75">
      <c r="A201" s="2">
        <f>RANK(H201,$H$2:$H$221)</f>
        <v>129</v>
      </c>
      <c r="B201" s="2" t="str">
        <f>Input!M209</f>
        <v>N</v>
      </c>
      <c r="C201">
        <f>Input!N45</f>
        <v>0</v>
      </c>
      <c r="D201" t="str">
        <f>Input!O45</f>
        <v>Warren Regina</v>
      </c>
      <c r="E201">
        <f>Input!P45</f>
        <v>0</v>
      </c>
      <c r="F201">
        <f>Input!Q45</f>
        <v>0</v>
      </c>
      <c r="G201">
        <f>Input!R45</f>
        <v>0</v>
      </c>
      <c r="H201">
        <f>SUM(E201:G201)</f>
        <v>0</v>
      </c>
    </row>
    <row r="202" spans="1:8" ht="12.75">
      <c r="A202" s="2">
        <f>RANK(H202,$H$2:$H$221)</f>
        <v>129</v>
      </c>
      <c r="B202" s="2" t="str">
        <f>Input!M210</f>
        <v>E</v>
      </c>
      <c r="C202">
        <f>Input!N46</f>
        <v>0</v>
      </c>
      <c r="D202" t="str">
        <f>Input!O46</f>
        <v>Warren Regina</v>
      </c>
      <c r="E202">
        <f>Input!P46</f>
        <v>0</v>
      </c>
      <c r="F202">
        <f>Input!Q46</f>
        <v>0</v>
      </c>
      <c r="G202">
        <f>Input!R46</f>
        <v>0</v>
      </c>
      <c r="H202">
        <f>SUM(E202:G202)</f>
        <v>0</v>
      </c>
    </row>
    <row r="203" spans="1:8" ht="12.75">
      <c r="A203" s="2">
        <f>RANK(H203,$H$2:$H$221)</f>
        <v>129</v>
      </c>
      <c r="B203" s="2">
        <f>Input!M213</f>
        <v>0</v>
      </c>
      <c r="C203">
        <f>Input!N165</f>
        <v>0</v>
      </c>
      <c r="D203" t="str">
        <f>Input!O165</f>
        <v>Warren Fitzgerald</v>
      </c>
      <c r="E203">
        <f>Input!P165</f>
        <v>0</v>
      </c>
      <c r="F203">
        <f>Input!Q165</f>
        <v>0</v>
      </c>
      <c r="G203">
        <f>Input!R165</f>
        <v>0</v>
      </c>
      <c r="H203">
        <f>SUM(E203:G203)</f>
        <v>0</v>
      </c>
    </row>
    <row r="204" spans="1:8" ht="12.75">
      <c r="A204" s="2">
        <f>RANK(H204,$H$2:$H$221)</f>
        <v>129</v>
      </c>
      <c r="B204" s="2">
        <f>Input!M214</f>
        <v>0</v>
      </c>
      <c r="C204">
        <f>Input!N166</f>
        <v>0</v>
      </c>
      <c r="D204" t="str">
        <f>Input!O166</f>
        <v>Warren Fitzgerald</v>
      </c>
      <c r="E204">
        <f>Input!P166</f>
        <v>0</v>
      </c>
      <c r="F204">
        <f>Input!Q166</f>
        <v>0</v>
      </c>
      <c r="G204">
        <f>Input!R166</f>
        <v>0</v>
      </c>
      <c r="H204">
        <f>SUM(E204:G204)</f>
        <v>0</v>
      </c>
    </row>
    <row r="205" spans="1:8" ht="12.75">
      <c r="A205" s="2">
        <f>RANK(H205,$H$2:$H$221)</f>
        <v>129</v>
      </c>
      <c r="B205" s="2">
        <f>Input!M215</f>
        <v>0</v>
      </c>
      <c r="C205" t="str">
        <f>Input!N167</f>
        <v>Split Score</v>
      </c>
      <c r="D205" t="str">
        <f>Input!O167</f>
        <v>Warren Fitzgerald</v>
      </c>
      <c r="E205">
        <f>Input!P167</f>
        <v>0</v>
      </c>
      <c r="F205">
        <f>Input!Q167</f>
        <v>0</v>
      </c>
      <c r="G205">
        <f>Input!R167</f>
        <v>0</v>
      </c>
      <c r="H205">
        <f>SUM(E205:G205)</f>
        <v>0</v>
      </c>
    </row>
    <row r="206" spans="1:8" ht="12.75">
      <c r="A206" s="2">
        <f>RANK(H206,$H$2:$H$221)</f>
        <v>129</v>
      </c>
      <c r="B206" s="2">
        <f>Input!M225</f>
        <v>0</v>
      </c>
      <c r="C206">
        <f>Input!N213</f>
        <v>0</v>
      </c>
      <c r="D206" t="str">
        <f>Input!O213</f>
        <v>Warren Woods Tower</v>
      </c>
      <c r="E206">
        <f>Input!P213</f>
        <v>0</v>
      </c>
      <c r="F206">
        <f>Input!Q213</f>
        <v>0</v>
      </c>
      <c r="G206">
        <f>Input!R213</f>
        <v>0</v>
      </c>
      <c r="H206">
        <f>SUM(E206:G206)</f>
        <v>0</v>
      </c>
    </row>
    <row r="207" spans="1:8" ht="12.75">
      <c r="A207" s="2">
        <f>RANK(H207,$H$2:$H$221)</f>
        <v>129</v>
      </c>
      <c r="B207" s="2">
        <f>Input!M226</f>
        <v>0</v>
      </c>
      <c r="C207">
        <f>Input!N214</f>
        <v>0</v>
      </c>
      <c r="D207" t="str">
        <f>Input!O214</f>
        <v>Warren Woods Tower</v>
      </c>
      <c r="E207">
        <f>Input!P214</f>
        <v>0</v>
      </c>
      <c r="F207">
        <f>Input!Q214</f>
        <v>0</v>
      </c>
      <c r="G207">
        <f>Input!R214</f>
        <v>0</v>
      </c>
      <c r="H207">
        <f>SUM(E207:G207)</f>
        <v>0</v>
      </c>
    </row>
    <row r="208" spans="1:8" ht="12.75">
      <c r="A208" s="2">
        <f>RANK(H208,$H$2:$H$221)</f>
        <v>129</v>
      </c>
      <c r="B208" s="2">
        <f>Input!M238</f>
        <v>0</v>
      </c>
      <c r="C208">
        <f>Input!N238</f>
        <v>0</v>
      </c>
      <c r="D208" t="str">
        <f>Input!O238</f>
        <v>Utica</v>
      </c>
      <c r="E208">
        <f>Input!P238</f>
        <v>0</v>
      </c>
      <c r="F208">
        <f>Input!Q238</f>
        <v>0</v>
      </c>
      <c r="G208">
        <f>Input!R238</f>
        <v>0</v>
      </c>
      <c r="H208">
        <f>SUM(E208:G208)</f>
        <v>0</v>
      </c>
    </row>
    <row r="209" spans="1:8" ht="12.75">
      <c r="A209" s="2">
        <f>RANK(H209,$H$2:$H$221)</f>
        <v>129</v>
      </c>
      <c r="B209" s="2">
        <f>Input!M239</f>
        <v>0</v>
      </c>
      <c r="C209" t="str">
        <f>Input!N239</f>
        <v>Split Score</v>
      </c>
      <c r="D209" t="str">
        <f>Input!O239</f>
        <v>Utica</v>
      </c>
      <c r="E209">
        <f>Input!P239</f>
        <v>0</v>
      </c>
      <c r="F209">
        <f>Input!Q239</f>
        <v>0</v>
      </c>
      <c r="G209">
        <f>Input!R239</f>
        <v>0</v>
      </c>
      <c r="H209">
        <f>SUM(E209:G209)</f>
        <v>0</v>
      </c>
    </row>
    <row r="210" spans="1:8" ht="12.75">
      <c r="A210" s="2">
        <f>RANK(H210,$H$2:$H$221)</f>
        <v>129</v>
      </c>
      <c r="C210">
        <f>Input!N177</f>
        <v>0</v>
      </c>
      <c r="D210" t="str">
        <f>Input!O177</f>
        <v>Utica Henry Ford II</v>
      </c>
      <c r="E210">
        <f>Input!P177</f>
        <v>0</v>
      </c>
      <c r="F210">
        <f>Input!Q177</f>
        <v>0</v>
      </c>
      <c r="G210">
        <f>Input!R177</f>
        <v>0</v>
      </c>
      <c r="H210">
        <f>SUM(E210:G210)</f>
        <v>0</v>
      </c>
    </row>
    <row r="211" spans="1:8" ht="12.75">
      <c r="A211" s="2">
        <f>RANK(H211,$H$2:$H$221)</f>
        <v>129</v>
      </c>
      <c r="C211">
        <f>Input!N178</f>
        <v>0</v>
      </c>
      <c r="D211" t="str">
        <f>Input!O178</f>
        <v>Utica Henry Ford II</v>
      </c>
      <c r="E211">
        <f>Input!P178</f>
        <v>0</v>
      </c>
      <c r="F211">
        <f>Input!Q178</f>
        <v>0</v>
      </c>
      <c r="G211">
        <f>Input!R178</f>
        <v>0</v>
      </c>
      <c r="H211">
        <f>SUM(E211:G211)</f>
        <v>0</v>
      </c>
    </row>
    <row r="212" spans="1:8" ht="12.75">
      <c r="A212" s="2">
        <f>RANK(H212,$H$2:$H$221)</f>
        <v>129</v>
      </c>
      <c r="C212" t="str">
        <f>Input!N71</f>
        <v>Split Score</v>
      </c>
      <c r="D212" t="str">
        <f>Input!O71</f>
        <v>Warren Mott</v>
      </c>
      <c r="E212">
        <f>Input!P71</f>
        <v>0</v>
      </c>
      <c r="F212">
        <f>Input!Q71</f>
        <v>0</v>
      </c>
      <c r="G212">
        <f>Input!R71</f>
        <v>0</v>
      </c>
      <c r="H212">
        <f>SUM(E212:G212)</f>
        <v>0</v>
      </c>
    </row>
    <row r="213" spans="1:8" ht="12.75">
      <c r="A213" s="2">
        <f>RANK(H213,$H$2:$H$221)</f>
        <v>129</v>
      </c>
      <c r="C213" t="str">
        <f>Input!N69</f>
        <v>Beverly Kraft</v>
      </c>
      <c r="D213" t="str">
        <f>Input!O69</f>
        <v>Warren Mott</v>
      </c>
      <c r="E213">
        <f>Input!P69</f>
        <v>0</v>
      </c>
      <c r="F213">
        <f>Input!Q69</f>
        <v>0</v>
      </c>
      <c r="G213">
        <f>Input!R69</f>
        <v>0</v>
      </c>
      <c r="H213">
        <f>SUM(E213:G213)</f>
        <v>0</v>
      </c>
    </row>
    <row r="214" spans="1:8" ht="12.75">
      <c r="A214" s="2">
        <f>RANK(H214,$H$2:$H$221)</f>
        <v>129</v>
      </c>
      <c r="C214" t="str">
        <f>Input!N70</f>
        <v>Katelyn Goss</v>
      </c>
      <c r="D214" t="str">
        <f>Input!O70</f>
        <v>Warren Mott</v>
      </c>
      <c r="E214">
        <f>Input!P70</f>
        <v>0</v>
      </c>
      <c r="F214">
        <f>Input!Q70</f>
        <v>0</v>
      </c>
      <c r="G214">
        <f>Input!R70</f>
        <v>0</v>
      </c>
      <c r="H214">
        <f>SUM(E214:G214)</f>
        <v>0</v>
      </c>
    </row>
    <row r="215" spans="1:8" ht="12.75">
      <c r="A215" s="2">
        <f>RANK(H215,$H$2:$H$221)</f>
        <v>129</v>
      </c>
      <c r="C215">
        <f>Input!N224</f>
        <v>0</v>
      </c>
      <c r="D215" t="str">
        <f>Input!O224</f>
        <v>Romeo</v>
      </c>
      <c r="E215">
        <f>Input!P224</f>
        <v>0</v>
      </c>
      <c r="F215">
        <f>Input!Q224</f>
        <v>0</v>
      </c>
      <c r="G215">
        <f>Input!R224</f>
        <v>0</v>
      </c>
      <c r="H215">
        <f>SUM(E215:G215)</f>
        <v>0</v>
      </c>
    </row>
    <row r="216" spans="1:8" ht="12.75">
      <c r="A216" s="2">
        <f>RANK(H216,$H$2:$H$221)</f>
        <v>129</v>
      </c>
      <c r="C216">
        <f>Input!N225</f>
        <v>0</v>
      </c>
      <c r="D216" t="str">
        <f>Input!O225</f>
        <v>Romeo</v>
      </c>
      <c r="E216">
        <f>Input!P225</f>
        <v>0</v>
      </c>
      <c r="F216">
        <f>Input!Q225</f>
        <v>0</v>
      </c>
      <c r="G216">
        <f>Input!R225</f>
        <v>0</v>
      </c>
      <c r="H216">
        <f>SUM(E216:G216)</f>
        <v>0</v>
      </c>
    </row>
    <row r="217" spans="1:8" ht="12.75">
      <c r="A217" s="2">
        <f>RANK(H217,$H$2:$H$221)</f>
        <v>129</v>
      </c>
      <c r="C217">
        <f>Input!N226</f>
        <v>0</v>
      </c>
      <c r="D217" t="str">
        <f>Input!O226</f>
        <v>Romeo</v>
      </c>
      <c r="E217">
        <f>Input!P226</f>
        <v>0</v>
      </c>
      <c r="F217">
        <f>Input!Q226</f>
        <v>0</v>
      </c>
      <c r="G217">
        <f>Input!R226</f>
        <v>0</v>
      </c>
      <c r="H217">
        <f>SUM(E217:G217)</f>
        <v>0</v>
      </c>
    </row>
    <row r="218" spans="1:8" ht="12.75">
      <c r="A218" s="2">
        <f>RANK(H218,$H$2:$H$221)</f>
        <v>129</v>
      </c>
      <c r="C218" t="str">
        <f>Input!N260</f>
        <v>Amanda Ziegler</v>
      </c>
      <c r="D218" t="str">
        <f>Input!O260</f>
        <v>Warren Cousino</v>
      </c>
      <c r="E218">
        <f>Input!P260</f>
        <v>0</v>
      </c>
      <c r="F218">
        <f>Input!Q260</f>
        <v>0</v>
      </c>
      <c r="G218">
        <f>Input!R260</f>
        <v>0</v>
      </c>
      <c r="H218">
        <f>SUM(E218:G218)</f>
        <v>0</v>
      </c>
    </row>
    <row r="219" spans="1:8" ht="12.75">
      <c r="A219" s="2">
        <f>RANK(H219,$H$2:$H$221)</f>
        <v>129</v>
      </c>
      <c r="C219" t="str">
        <f>Input!N261</f>
        <v>Courtney Mourrlo</v>
      </c>
      <c r="D219" t="str">
        <f>Input!O261</f>
        <v>Warren Cousino</v>
      </c>
      <c r="E219">
        <f>Input!P261</f>
        <v>0</v>
      </c>
      <c r="F219">
        <f>Input!Q261</f>
        <v>0</v>
      </c>
      <c r="G219">
        <f>Input!R261</f>
        <v>0</v>
      </c>
      <c r="H219">
        <f>SUM(E219:G219)</f>
        <v>0</v>
      </c>
    </row>
    <row r="220" spans="1:8" ht="12.75">
      <c r="A220" s="2">
        <f>RANK(H220,$H$2:$H$221)</f>
        <v>129</v>
      </c>
      <c r="C220" t="str">
        <f>Input!N262</f>
        <v>Sharron Leus</v>
      </c>
      <c r="D220" t="str">
        <f>Input!O262</f>
        <v>Warren Cousino</v>
      </c>
      <c r="E220">
        <f>Input!P262</f>
        <v>0</v>
      </c>
      <c r="F220">
        <f>Input!Q262</f>
        <v>0</v>
      </c>
      <c r="G220">
        <f>Input!R262</f>
        <v>0</v>
      </c>
      <c r="H220">
        <f>SUM(E220:G220)</f>
        <v>0</v>
      </c>
    </row>
    <row r="221" spans="1:8" ht="12.75">
      <c r="A221" s="2">
        <f>RANK(H221,$H$2:$H$221)</f>
        <v>129</v>
      </c>
      <c r="C221" t="str">
        <f>Input!N263</f>
        <v>Split Score</v>
      </c>
      <c r="D221" t="str">
        <f>Input!O263</f>
        <v>Warren Cousino</v>
      </c>
      <c r="E221">
        <f>Input!P263</f>
        <v>0</v>
      </c>
      <c r="F221">
        <f>Input!Q263</f>
        <v>0</v>
      </c>
      <c r="G221">
        <f>Input!R263</f>
        <v>0</v>
      </c>
      <c r="H221">
        <f>SUM(E221:G221)</f>
        <v>0</v>
      </c>
    </row>
    <row r="222" spans="3:8" ht="12.75">
      <c r="C222">
        <f>Input!N266</f>
        <v>0</v>
      </c>
      <c r="D222">
        <f>Input!O266</f>
        <v>0</v>
      </c>
      <c r="E222">
        <f>Input!P266</f>
        <v>0</v>
      </c>
      <c r="F222">
        <f>Input!Q266</f>
        <v>0</v>
      </c>
      <c r="G222">
        <f>Input!R266</f>
        <v>0</v>
      </c>
      <c r="H222">
        <f>SUM(E222:G222)</f>
        <v>0</v>
      </c>
    </row>
    <row r="223" spans="3:8" ht="12.75">
      <c r="C223">
        <f>Input!N267</f>
        <v>0</v>
      </c>
      <c r="D223">
        <f>Input!O267</f>
        <v>0</v>
      </c>
      <c r="E223">
        <f>Input!P267</f>
        <v>0</v>
      </c>
      <c r="F223">
        <f>Input!Q267</f>
        <v>0</v>
      </c>
      <c r="G223">
        <f>Input!R267</f>
        <v>0</v>
      </c>
      <c r="H223">
        <f>SUM(E223:G223)</f>
        <v>0</v>
      </c>
    </row>
    <row r="224" spans="3:8" ht="12.75">
      <c r="C224">
        <f>Input!N268</f>
        <v>0</v>
      </c>
      <c r="D224">
        <f>Input!O268</f>
        <v>0</v>
      </c>
      <c r="E224">
        <f>Input!P268</f>
        <v>0</v>
      </c>
      <c r="F224">
        <f>Input!Q268</f>
        <v>0</v>
      </c>
      <c r="G224">
        <f>Input!R268</f>
        <v>0</v>
      </c>
      <c r="H224">
        <f>SUM(E224:G224)</f>
        <v>0</v>
      </c>
    </row>
    <row r="225" spans="3:8" ht="12.75">
      <c r="C225">
        <f>Input!N269</f>
        <v>0</v>
      </c>
      <c r="D225">
        <f>Input!O269</f>
        <v>0</v>
      </c>
      <c r="E225">
        <f>Input!P269</f>
        <v>0</v>
      </c>
      <c r="F225">
        <f>Input!Q269</f>
        <v>0</v>
      </c>
      <c r="G225">
        <f>Input!R269</f>
        <v>0</v>
      </c>
      <c r="H225">
        <f>SUM(E225:G225)</f>
        <v>0</v>
      </c>
    </row>
    <row r="226" spans="3:8" ht="12.75">
      <c r="C226">
        <f>Input!N270</f>
        <v>0</v>
      </c>
      <c r="D226">
        <f>Input!O270</f>
        <v>0</v>
      </c>
      <c r="E226">
        <f>Input!P270</f>
        <v>0</v>
      </c>
      <c r="F226">
        <f>Input!Q270</f>
        <v>0</v>
      </c>
      <c r="G226">
        <f>Input!R270</f>
        <v>0</v>
      </c>
      <c r="H226">
        <f>SUM(E226:G226)</f>
        <v>0</v>
      </c>
    </row>
    <row r="227" spans="3:8" ht="12.75">
      <c r="C227">
        <f>Input!N271</f>
        <v>0</v>
      </c>
      <c r="D227">
        <f>Input!O271</f>
        <v>0</v>
      </c>
      <c r="E227">
        <f>Input!P271</f>
        <v>0</v>
      </c>
      <c r="F227">
        <f>Input!Q271</f>
        <v>0</v>
      </c>
      <c r="G227">
        <f>Input!R271</f>
        <v>0</v>
      </c>
      <c r="H227">
        <f>SUM(E227:G227)</f>
        <v>0</v>
      </c>
    </row>
    <row r="228" spans="3:8" ht="12.75">
      <c r="C228">
        <f>Input!N272</f>
        <v>0</v>
      </c>
      <c r="D228">
        <f>Input!O272</f>
        <v>0</v>
      </c>
      <c r="E228">
        <f>Input!P272</f>
        <v>0</v>
      </c>
      <c r="F228">
        <f>Input!Q272</f>
        <v>0</v>
      </c>
      <c r="G228">
        <f>Input!R272</f>
        <v>0</v>
      </c>
      <c r="H228">
        <f>SUM(E228:G228)</f>
        <v>0</v>
      </c>
    </row>
    <row r="229" spans="3:8" ht="12.75">
      <c r="C229">
        <f>Input!N273</f>
        <v>0</v>
      </c>
      <c r="D229">
        <f>Input!O273</f>
        <v>0</v>
      </c>
      <c r="E229">
        <f>Input!P273</f>
        <v>0</v>
      </c>
      <c r="F229">
        <f>Input!Q273</f>
        <v>0</v>
      </c>
      <c r="G229">
        <f>Input!R273</f>
        <v>0</v>
      </c>
      <c r="H229">
        <f>SUM(E229:G229)</f>
        <v>0</v>
      </c>
    </row>
    <row r="230" spans="3:8" ht="12.75">
      <c r="C230">
        <f>Input!N274</f>
        <v>0</v>
      </c>
      <c r="D230">
        <f>Input!O274</f>
        <v>0</v>
      </c>
      <c r="E230">
        <f>Input!P274</f>
        <v>0</v>
      </c>
      <c r="F230">
        <f>Input!Q274</f>
        <v>0</v>
      </c>
      <c r="G230">
        <f>Input!R274</f>
        <v>0</v>
      </c>
      <c r="H230">
        <f>SUM(E230:G230)</f>
        <v>0</v>
      </c>
    </row>
    <row r="231" spans="3:8" ht="12.75">
      <c r="C231" t="str">
        <f>Input!N275</f>
        <v>Split Score</v>
      </c>
      <c r="D231">
        <f>Input!O275</f>
        <v>0</v>
      </c>
      <c r="E231">
        <f>Input!P275</f>
        <v>0</v>
      </c>
      <c r="F231">
        <f>Input!Q275</f>
        <v>0</v>
      </c>
      <c r="G231">
        <f>Input!R275</f>
        <v>0</v>
      </c>
      <c r="H231">
        <f>SUM(E231:G231)</f>
        <v>0</v>
      </c>
    </row>
    <row r="232" spans="3:8" ht="12.75">
      <c r="C232">
        <f>Input!N278</f>
        <v>0</v>
      </c>
      <c r="D232">
        <f>Input!O278</f>
        <v>0</v>
      </c>
      <c r="E232">
        <f>Input!P278</f>
        <v>0</v>
      </c>
      <c r="F232">
        <f>Input!Q278</f>
        <v>0</v>
      </c>
      <c r="G232">
        <f>Input!R278</f>
        <v>0</v>
      </c>
      <c r="H232">
        <f>SUM(E232:G232)</f>
        <v>0</v>
      </c>
    </row>
    <row r="233" spans="3:8" ht="12.75">
      <c r="C233">
        <f>Input!N279</f>
        <v>0</v>
      </c>
      <c r="D233">
        <f>Input!O279</f>
        <v>0</v>
      </c>
      <c r="E233">
        <f>Input!P279</f>
        <v>0</v>
      </c>
      <c r="F233">
        <f>Input!Q279</f>
        <v>0</v>
      </c>
      <c r="G233">
        <f>Input!R279</f>
        <v>0</v>
      </c>
      <c r="H233">
        <f>SUM(E233:G233)</f>
        <v>0</v>
      </c>
    </row>
    <row r="234" spans="3:8" ht="12.75">
      <c r="C234">
        <f>Input!N280</f>
        <v>0</v>
      </c>
      <c r="D234">
        <f>Input!O280</f>
        <v>0</v>
      </c>
      <c r="E234">
        <f>Input!P280</f>
        <v>0</v>
      </c>
      <c r="F234">
        <f>Input!Q280</f>
        <v>0</v>
      </c>
      <c r="G234">
        <f>Input!R280</f>
        <v>0</v>
      </c>
      <c r="H234">
        <f>SUM(E234:G234)</f>
        <v>0</v>
      </c>
    </row>
    <row r="235" spans="3:8" ht="12.75">
      <c r="C235">
        <f>Input!N281</f>
        <v>0</v>
      </c>
      <c r="D235">
        <f>Input!O281</f>
        <v>0</v>
      </c>
      <c r="E235">
        <f>Input!P281</f>
        <v>0</v>
      </c>
      <c r="F235">
        <f>Input!Q281</f>
        <v>0</v>
      </c>
      <c r="G235">
        <f>Input!R281</f>
        <v>0</v>
      </c>
      <c r="H235">
        <f>SUM(E235:G235)</f>
        <v>0</v>
      </c>
    </row>
    <row r="236" spans="3:8" ht="12.75">
      <c r="C236">
        <f>Input!N282</f>
        <v>0</v>
      </c>
      <c r="D236">
        <f>Input!O282</f>
        <v>0</v>
      </c>
      <c r="E236">
        <f>Input!P282</f>
        <v>0</v>
      </c>
      <c r="F236">
        <f>Input!Q282</f>
        <v>0</v>
      </c>
      <c r="G236">
        <f>Input!R282</f>
        <v>0</v>
      </c>
      <c r="H236">
        <f>SUM(E236:G236)</f>
        <v>0</v>
      </c>
    </row>
    <row r="237" spans="3:8" ht="12.75">
      <c r="C237">
        <f>Input!N283</f>
        <v>0</v>
      </c>
      <c r="D237">
        <f>Input!O283</f>
        <v>0</v>
      </c>
      <c r="E237">
        <f>Input!P283</f>
        <v>0</v>
      </c>
      <c r="F237">
        <f>Input!Q283</f>
        <v>0</v>
      </c>
      <c r="G237">
        <f>Input!R283</f>
        <v>0</v>
      </c>
      <c r="H237">
        <f>SUM(E237:G237)</f>
        <v>0</v>
      </c>
    </row>
    <row r="238" spans="3:8" ht="12.75">
      <c r="C238">
        <f>Input!N284</f>
        <v>0</v>
      </c>
      <c r="D238">
        <f>Input!O284</f>
        <v>0</v>
      </c>
      <c r="E238">
        <f>Input!P284</f>
        <v>0</v>
      </c>
      <c r="F238">
        <f>Input!Q284</f>
        <v>0</v>
      </c>
      <c r="G238">
        <f>Input!R284</f>
        <v>0</v>
      </c>
      <c r="H238">
        <f>SUM(E238:G238)</f>
        <v>0</v>
      </c>
    </row>
    <row r="239" spans="3:8" ht="12.75">
      <c r="C239">
        <f>Input!N285</f>
        <v>0</v>
      </c>
      <c r="D239">
        <f>Input!O285</f>
        <v>0</v>
      </c>
      <c r="E239">
        <f>Input!P285</f>
        <v>0</v>
      </c>
      <c r="F239">
        <f>Input!Q285</f>
        <v>0</v>
      </c>
      <c r="G239">
        <f>Input!R285</f>
        <v>0</v>
      </c>
      <c r="H239">
        <f>SUM(E239:G239)</f>
        <v>0</v>
      </c>
    </row>
    <row r="240" spans="3:8" ht="12.75">
      <c r="C240">
        <f>Input!N286</f>
        <v>0</v>
      </c>
      <c r="D240">
        <f>Input!O286</f>
        <v>0</v>
      </c>
      <c r="E240">
        <f>Input!P286</f>
        <v>0</v>
      </c>
      <c r="F240">
        <f>Input!Q286</f>
        <v>0</v>
      </c>
      <c r="G240">
        <f>Input!R286</f>
        <v>0</v>
      </c>
      <c r="H240">
        <f>SUM(E240:G240)</f>
        <v>0</v>
      </c>
    </row>
    <row r="241" spans="3:8" ht="12.75">
      <c r="C241" t="str">
        <f>Input!N287</f>
        <v>Split Score</v>
      </c>
      <c r="D241">
        <f>Input!O287</f>
        <v>0</v>
      </c>
      <c r="E241">
        <f>Input!P287</f>
        <v>0</v>
      </c>
      <c r="F241">
        <f>Input!Q287</f>
        <v>0</v>
      </c>
      <c r="G241">
        <f>Input!R287</f>
        <v>0</v>
      </c>
      <c r="H241">
        <f>SUM(E241:G241)</f>
        <v>0</v>
      </c>
    </row>
  </sheetData>
  <sheetProtection/>
  <printOptions horizontalCentered="1"/>
  <pageMargins left="0.75" right="0.75" top="1.19" bottom="1" header="0.5" footer="0.5"/>
  <pageSetup horizontalDpi="600" verticalDpi="600" orientation="portrait" scale="94" r:id="rId1"/>
  <headerFooter alignWithMargins="0">
    <oddHeader>&amp;C&amp;"Arial,Bold"&amp;12Macomb County Girl's
Singles Tournament&amp;R&amp;"Arial,Bold"Sunny Brook Golf and Bowl
</oddHeader>
  </headerFooter>
  <rowBreaks count="4" manualBreakCount="4">
    <brk id="51" max="8" man="1"/>
    <brk id="101" max="8" man="1"/>
    <brk id="151" max="7" man="1"/>
    <brk id="20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L25"/>
  <sheetViews>
    <sheetView zoomScalePageLayoutView="0" workbookViewId="0" topLeftCell="A1">
      <selection activeCell="D12" sqref="D12"/>
    </sheetView>
  </sheetViews>
  <sheetFormatPr defaultColWidth="8.8515625" defaultRowHeight="12.75"/>
  <cols>
    <col min="1" max="1" width="5.7109375" style="2" bestFit="1" customWidth="1"/>
    <col min="2" max="2" width="4.8515625" style="2" hidden="1" customWidth="1"/>
    <col min="3" max="3" width="30.00390625" style="43" bestFit="1" customWidth="1"/>
    <col min="4" max="11" width="8.8515625" style="0" customWidth="1"/>
    <col min="12" max="12" width="2.8515625" style="0" customWidth="1"/>
  </cols>
  <sheetData>
    <row r="1" spans="1:11" ht="12.75">
      <c r="A1" s="36" t="s">
        <v>26</v>
      </c>
      <c r="B1" s="36" t="s">
        <v>15</v>
      </c>
      <c r="C1" s="42" t="s">
        <v>17</v>
      </c>
      <c r="D1" s="37" t="s">
        <v>18</v>
      </c>
      <c r="E1" s="37" t="s">
        <v>19</v>
      </c>
      <c r="F1" s="37" t="s">
        <v>20</v>
      </c>
      <c r="G1" s="37" t="s">
        <v>21</v>
      </c>
      <c r="H1" s="37" t="s">
        <v>22</v>
      </c>
      <c r="I1" s="37" t="s">
        <v>23</v>
      </c>
      <c r="J1" s="37" t="s">
        <v>24</v>
      </c>
      <c r="K1" s="37" t="s">
        <v>25</v>
      </c>
    </row>
    <row r="2" spans="1:11" ht="12.75">
      <c r="A2" s="36">
        <f>RANK(K2,$K$2:$K$25)</f>
        <v>1</v>
      </c>
      <c r="B2" s="36">
        <f>Input!M12</f>
        <v>0</v>
      </c>
      <c r="C2" s="42" t="str">
        <f>Input!O108</f>
        <v>Macomb Dakota</v>
      </c>
      <c r="D2" s="37">
        <f>Input!P108</f>
        <v>1039</v>
      </c>
      <c r="E2" s="37">
        <f>Input!Q108</f>
        <v>896</v>
      </c>
      <c r="F2" s="37">
        <f>Input!R108</f>
        <v>962</v>
      </c>
      <c r="G2" s="37">
        <f>Input!S108</f>
        <v>163</v>
      </c>
      <c r="H2" s="37">
        <f>Input!T108</f>
        <v>191</v>
      </c>
      <c r="I2" s="37">
        <f>Input!U108</f>
        <v>183</v>
      </c>
      <c r="J2" s="37">
        <f>Input!V108</f>
        <v>165</v>
      </c>
      <c r="K2" s="22">
        <f>SUM(D2:J2)</f>
        <v>3599</v>
      </c>
    </row>
    <row r="3" spans="1:11" ht="12.75">
      <c r="A3" s="36">
        <f>RANK(K3,$K$2:$K$25)</f>
        <v>2</v>
      </c>
      <c r="B3" s="36">
        <f>Input!M204</f>
        <v>0</v>
      </c>
      <c r="C3" s="42" t="str">
        <f>Input!O120</f>
        <v>Sterling Heights Stevenson</v>
      </c>
      <c r="D3" s="37">
        <f>Input!P120</f>
        <v>916</v>
      </c>
      <c r="E3" s="37">
        <f>Input!Q120</f>
        <v>962</v>
      </c>
      <c r="F3" s="37">
        <f>Input!R120</f>
        <v>965</v>
      </c>
      <c r="G3" s="37">
        <f>Input!S120</f>
        <v>154</v>
      </c>
      <c r="H3" s="37">
        <f>Input!T120</f>
        <v>204</v>
      </c>
      <c r="I3" s="37">
        <f>Input!U120</f>
        <v>155</v>
      </c>
      <c r="J3" s="37">
        <f>Input!V120</f>
        <v>196</v>
      </c>
      <c r="K3" s="22">
        <f>SUM(D3:J3)</f>
        <v>3552</v>
      </c>
    </row>
    <row r="4" spans="1:11" ht="12.75">
      <c r="A4" s="36">
        <f>RANK(K4,$K$2:$K$25)</f>
        <v>3</v>
      </c>
      <c r="B4" s="36">
        <f>Input!M48</f>
        <v>0</v>
      </c>
      <c r="C4" s="42" t="str">
        <f>Input!O60</f>
        <v>Richmond</v>
      </c>
      <c r="D4" s="37">
        <f>Input!P60</f>
        <v>963</v>
      </c>
      <c r="E4" s="37">
        <f>Input!Q60</f>
        <v>973</v>
      </c>
      <c r="F4" s="37">
        <f>Input!R60</f>
        <v>921</v>
      </c>
      <c r="G4" s="37">
        <f>Input!S60</f>
        <v>164</v>
      </c>
      <c r="H4" s="37">
        <f>Input!T60</f>
        <v>176</v>
      </c>
      <c r="I4" s="37">
        <f>Input!U60</f>
        <v>193</v>
      </c>
      <c r="J4" s="37">
        <f>Input!V60</f>
        <v>157</v>
      </c>
      <c r="K4" s="22">
        <f>SUM(D4:J4)</f>
        <v>3547</v>
      </c>
    </row>
    <row r="5" spans="1:11" ht="12.75">
      <c r="A5" s="36">
        <f>RANK(K5,$K$2:$K$25)</f>
        <v>4</v>
      </c>
      <c r="B5" s="36">
        <f>Input!M228</f>
        <v>0</v>
      </c>
      <c r="C5" s="42" t="str">
        <f>Input!O24</f>
        <v>Utica Eisenhower</v>
      </c>
      <c r="D5" s="37">
        <f>Input!P24</f>
        <v>925</v>
      </c>
      <c r="E5" s="37">
        <f>Input!Q24</f>
        <v>840</v>
      </c>
      <c r="F5" s="37">
        <f>Input!R24</f>
        <v>952</v>
      </c>
      <c r="G5" s="37">
        <f>Input!S24</f>
        <v>146</v>
      </c>
      <c r="H5" s="37">
        <f>Input!T24</f>
        <v>171</v>
      </c>
      <c r="I5" s="37">
        <f>Input!U24</f>
        <v>178</v>
      </c>
      <c r="J5" s="37">
        <f>Input!V24</f>
        <v>156</v>
      </c>
      <c r="K5" s="22">
        <f>SUM(D5:J5)</f>
        <v>3368</v>
      </c>
    </row>
    <row r="6" spans="1:11" ht="12.75">
      <c r="A6" s="36">
        <f>RANK(K6,$K$2:$K$25)</f>
        <v>5</v>
      </c>
      <c r="B6" s="36"/>
      <c r="C6" s="42" t="str">
        <f>Input!O264</f>
        <v>Warren Cousino</v>
      </c>
      <c r="D6" s="38">
        <f>Input!P264</f>
        <v>894</v>
      </c>
      <c r="E6" s="38">
        <f>Input!Q264</f>
        <v>807</v>
      </c>
      <c r="F6" s="38">
        <f>Input!R264</f>
        <v>900</v>
      </c>
      <c r="G6" s="38">
        <f>Input!S264</f>
        <v>179</v>
      </c>
      <c r="H6" s="38">
        <f>Input!T264</f>
        <v>212</v>
      </c>
      <c r="I6" s="38">
        <f>Input!U264</f>
        <v>201</v>
      </c>
      <c r="J6" s="38">
        <f>Input!V264</f>
        <v>172</v>
      </c>
      <c r="K6" s="22">
        <f>SUM(D6:J6)</f>
        <v>3365</v>
      </c>
    </row>
    <row r="7" spans="1:11" ht="12.75">
      <c r="A7" s="36">
        <f>RANK(K7,$K$2:$K$25)</f>
        <v>6</v>
      </c>
      <c r="B7" s="36">
        <f>Input!M168</f>
        <v>0</v>
      </c>
      <c r="C7" s="42" t="str">
        <f>Input!O144</f>
        <v>Clinton Township Chippewa Valley</v>
      </c>
      <c r="D7" s="37">
        <f>Input!P144</f>
        <v>902</v>
      </c>
      <c r="E7" s="37">
        <f>Input!Q144</f>
        <v>887</v>
      </c>
      <c r="F7" s="37">
        <f>Input!R144</f>
        <v>869</v>
      </c>
      <c r="G7" s="37">
        <f>Input!S144</f>
        <v>184</v>
      </c>
      <c r="H7" s="37">
        <f>Input!T144</f>
        <v>120</v>
      </c>
      <c r="I7" s="37">
        <f>Input!U144</f>
        <v>171</v>
      </c>
      <c r="J7" s="37">
        <f>Input!V144</f>
        <v>173</v>
      </c>
      <c r="K7" s="22">
        <f>SUM(D7:J7)</f>
        <v>3306</v>
      </c>
    </row>
    <row r="8" spans="1:11" ht="12.75">
      <c r="A8" s="36">
        <f>RANK(K8,$K$2:$K$25)</f>
        <v>7</v>
      </c>
      <c r="B8" s="36">
        <f>Input!M36</f>
        <v>0</v>
      </c>
      <c r="C8" s="42" t="str">
        <f>Input!O156</f>
        <v>Macomb L'Anse Creuse North</v>
      </c>
      <c r="D8" s="37">
        <f>Input!P156</f>
        <v>881</v>
      </c>
      <c r="E8" s="37">
        <f>Input!Q156</f>
        <v>867</v>
      </c>
      <c r="F8" s="37">
        <f>Input!R156</f>
        <v>818</v>
      </c>
      <c r="G8" s="37">
        <f>Input!S156</f>
        <v>174</v>
      </c>
      <c r="H8" s="37">
        <f>Input!T156</f>
        <v>159</v>
      </c>
      <c r="I8" s="37">
        <f>Input!U156</f>
        <v>163</v>
      </c>
      <c r="J8" s="37">
        <f>Input!V156</f>
        <v>203</v>
      </c>
      <c r="K8" s="22">
        <f>SUM(D8:J8)</f>
        <v>3265</v>
      </c>
    </row>
    <row r="9" spans="1:11" ht="12.75">
      <c r="A9" s="36">
        <f>RANK(K9,$K$2:$K$25)</f>
        <v>8</v>
      </c>
      <c r="B9" s="36">
        <f>Input!M240</f>
        <v>0</v>
      </c>
      <c r="C9" s="42" t="str">
        <f>Input!O12</f>
        <v>St. Clair Shores Lakeview</v>
      </c>
      <c r="D9" s="37">
        <f>Input!P12</f>
        <v>873</v>
      </c>
      <c r="E9" s="37">
        <f>Input!Q12</f>
        <v>748</v>
      </c>
      <c r="F9" s="37">
        <f>Input!R12</f>
        <v>977</v>
      </c>
      <c r="G9" s="37">
        <f>Input!S12</f>
        <v>147</v>
      </c>
      <c r="H9" s="37">
        <f>Input!T12</f>
        <v>132</v>
      </c>
      <c r="I9" s="37">
        <f>Input!U12</f>
        <v>153</v>
      </c>
      <c r="J9" s="37">
        <f>Input!V12</f>
        <v>167</v>
      </c>
      <c r="K9" s="22">
        <f>SUM(D9:J9)</f>
        <v>3197</v>
      </c>
    </row>
    <row r="10" spans="1:11" ht="12.75">
      <c r="A10" s="36">
        <f>RANK(K10,$K$2:$K$25)</f>
        <v>9</v>
      </c>
      <c r="B10" s="36">
        <f>Input!M72</f>
        <v>0</v>
      </c>
      <c r="C10" s="42" t="str">
        <f>Input!O180</f>
        <v>Utica Henry Ford II</v>
      </c>
      <c r="D10" s="37">
        <f>Input!P180</f>
        <v>771</v>
      </c>
      <c r="E10" s="37">
        <f>Input!Q180</f>
        <v>881</v>
      </c>
      <c r="F10" s="37">
        <f>Input!R180</f>
        <v>865</v>
      </c>
      <c r="G10" s="37">
        <f>Input!S180</f>
        <v>132</v>
      </c>
      <c r="H10" s="37">
        <f>Input!T180</f>
        <v>176</v>
      </c>
      <c r="I10" s="37">
        <f>Input!U180</f>
        <v>142</v>
      </c>
      <c r="J10" s="37">
        <f>Input!V180</f>
        <v>159</v>
      </c>
      <c r="K10" s="22">
        <f>SUM(D10:J10)</f>
        <v>3126</v>
      </c>
    </row>
    <row r="11" spans="1:11" ht="12.75">
      <c r="A11" s="36">
        <f>RANK(K11,$K$2:$K$25)</f>
        <v>10</v>
      </c>
      <c r="B11" s="36">
        <f>Input!M96</f>
        <v>0</v>
      </c>
      <c r="C11" s="42" t="str">
        <f>Input!O216</f>
        <v>Warren Woods Tower</v>
      </c>
      <c r="D11" s="37">
        <f>Input!P216</f>
        <v>743</v>
      </c>
      <c r="E11" s="37">
        <f>Input!Q216</f>
        <v>786</v>
      </c>
      <c r="F11" s="37">
        <f>Input!R216</f>
        <v>802</v>
      </c>
      <c r="G11" s="37">
        <f>Input!S216</f>
        <v>171</v>
      </c>
      <c r="H11" s="37">
        <f>Input!T216</f>
        <v>190</v>
      </c>
      <c r="I11" s="37">
        <f>Input!U216</f>
        <v>157</v>
      </c>
      <c r="J11" s="37">
        <f>Input!V216</f>
        <v>192</v>
      </c>
      <c r="K11" s="22">
        <f>SUM(D11:J11)</f>
        <v>3041</v>
      </c>
    </row>
    <row r="12" spans="1:11" ht="12.75">
      <c r="A12" s="36">
        <f>RANK(K12,$K$2:$K$25)</f>
        <v>11</v>
      </c>
      <c r="B12" s="36">
        <f>Input!M60</f>
        <v>0</v>
      </c>
      <c r="C12" s="42" t="str">
        <f>Input!O36</f>
        <v>East Point East Detroit</v>
      </c>
      <c r="D12" s="37">
        <f>Input!P36</f>
        <v>716</v>
      </c>
      <c r="E12" s="37">
        <f>Input!Q36</f>
        <v>849</v>
      </c>
      <c r="F12" s="37">
        <f>Input!R36</f>
        <v>656</v>
      </c>
      <c r="G12" s="37">
        <f>Input!S36</f>
        <v>158</v>
      </c>
      <c r="H12" s="37">
        <f>Input!T36</f>
        <v>185</v>
      </c>
      <c r="I12" s="37">
        <f>Input!U36</f>
        <v>191</v>
      </c>
      <c r="J12" s="37">
        <f>Input!V36</f>
        <v>134</v>
      </c>
      <c r="K12" s="22">
        <f>SUM(D12:J12)</f>
        <v>2889</v>
      </c>
    </row>
    <row r="13" spans="1:11" ht="12.75">
      <c r="A13" s="36">
        <f>RANK(K13,$K$2:$K$25)</f>
        <v>12</v>
      </c>
      <c r="B13" s="36">
        <f>Input!M144</f>
        <v>0</v>
      </c>
      <c r="C13" s="42" t="str">
        <f>Input!O96</f>
        <v>Roseville</v>
      </c>
      <c r="D13" s="37">
        <f>Input!P96</f>
        <v>775</v>
      </c>
      <c r="E13" s="37">
        <f>Input!Q96</f>
        <v>673</v>
      </c>
      <c r="F13" s="37">
        <f>Input!R96</f>
        <v>705</v>
      </c>
      <c r="G13" s="37">
        <f>Input!S96</f>
        <v>183</v>
      </c>
      <c r="H13" s="37">
        <f>Input!T96</f>
        <v>155</v>
      </c>
      <c r="I13" s="37">
        <f>Input!U96</f>
        <v>179</v>
      </c>
      <c r="J13" s="37">
        <f>Input!V96</f>
        <v>171</v>
      </c>
      <c r="K13" s="22">
        <f>SUM(D13:J13)</f>
        <v>2841</v>
      </c>
    </row>
    <row r="14" spans="1:11" ht="12.75">
      <c r="A14" s="36">
        <f>RANK(K14,$K$2:$K$25)</f>
        <v>13</v>
      </c>
      <c r="B14" s="36">
        <f>Input!M24</f>
        <v>0</v>
      </c>
      <c r="C14" s="42" t="str">
        <f>Input!O48</f>
        <v>Warren Regina</v>
      </c>
      <c r="D14" s="37">
        <f>Input!P48</f>
        <v>735</v>
      </c>
      <c r="E14" s="37">
        <f>Input!Q48</f>
        <v>701</v>
      </c>
      <c r="F14" s="37">
        <f>Input!R48</f>
        <v>739</v>
      </c>
      <c r="G14" s="37">
        <f>Input!S48</f>
        <v>140</v>
      </c>
      <c r="H14" s="37">
        <f>Input!T48</f>
        <v>173</v>
      </c>
      <c r="I14" s="37">
        <f>Input!U48</f>
        <v>177</v>
      </c>
      <c r="J14" s="37">
        <f>Input!V48</f>
        <v>162</v>
      </c>
      <c r="K14" s="22">
        <f>SUM(D14:J14)</f>
        <v>2827</v>
      </c>
    </row>
    <row r="15" spans="1:11" ht="12.75">
      <c r="A15" s="36">
        <f>RANK(K15,$K$2:$K$25)</f>
        <v>14</v>
      </c>
      <c r="B15" s="36">
        <f>Input!M156</f>
        <v>0</v>
      </c>
      <c r="C15" s="42" t="str">
        <f>Input!O72</f>
        <v>Warren Mott</v>
      </c>
      <c r="D15" s="37">
        <f>Input!P72</f>
        <v>687</v>
      </c>
      <c r="E15" s="37">
        <f>Input!Q72</f>
        <v>829</v>
      </c>
      <c r="F15" s="37">
        <f>Input!R72</f>
        <v>763</v>
      </c>
      <c r="G15" s="37">
        <f>Input!S72</f>
        <v>134</v>
      </c>
      <c r="H15" s="37">
        <f>Input!T72</f>
        <v>153</v>
      </c>
      <c r="I15" s="37">
        <f>Input!U72</f>
        <v>120</v>
      </c>
      <c r="J15" s="37">
        <f>Input!V72</f>
        <v>135</v>
      </c>
      <c r="K15" s="22">
        <f>SUM(D15:J15)</f>
        <v>2821</v>
      </c>
    </row>
    <row r="16" spans="1:11" ht="12.75">
      <c r="A16" s="36">
        <f>RANK(K16,$K$2:$K$25)</f>
        <v>15</v>
      </c>
      <c r="B16" s="36">
        <f>Input!M84</f>
        <v>0</v>
      </c>
      <c r="C16" s="42" t="str">
        <f>Input!O168</f>
        <v>Warren Fitzgerald</v>
      </c>
      <c r="D16" s="37">
        <f>Input!P168</f>
        <v>736</v>
      </c>
      <c r="E16" s="37">
        <f>Input!Q168</f>
        <v>756</v>
      </c>
      <c r="F16" s="37">
        <f>Input!R168</f>
        <v>733</v>
      </c>
      <c r="G16" s="37">
        <f>Input!S168</f>
        <v>130</v>
      </c>
      <c r="H16" s="37">
        <f>Input!T168</f>
        <v>122</v>
      </c>
      <c r="I16" s="37">
        <f>Input!U168</f>
        <v>158</v>
      </c>
      <c r="J16" s="37">
        <f>Input!V168</f>
        <v>157</v>
      </c>
      <c r="K16" s="22">
        <f>SUM(D16:J16)</f>
        <v>2792</v>
      </c>
    </row>
    <row r="17" spans="1:12" ht="12.75">
      <c r="A17" s="36">
        <f>RANK(K17,$K$2:$K$25)</f>
        <v>16</v>
      </c>
      <c r="B17" s="36">
        <f>Input!M120</f>
        <v>0</v>
      </c>
      <c r="C17" s="42" t="str">
        <f>Input!O228</f>
        <v>Romeo</v>
      </c>
      <c r="D17" s="37">
        <f>Input!P228</f>
        <v>717</v>
      </c>
      <c r="E17" s="37">
        <f>Input!Q228</f>
        <v>653</v>
      </c>
      <c r="F17" s="37">
        <f>Input!R228</f>
        <v>697</v>
      </c>
      <c r="G17" s="37">
        <f>Input!S228</f>
        <v>192</v>
      </c>
      <c r="H17" s="37">
        <f>Input!T228</f>
        <v>156</v>
      </c>
      <c r="I17" s="37">
        <f>Input!U228</f>
        <v>160</v>
      </c>
      <c r="J17" s="37">
        <f>Input!V228</f>
        <v>189</v>
      </c>
      <c r="K17" s="22">
        <f>SUM(D17:J17)</f>
        <v>2764</v>
      </c>
      <c r="L17" t="s">
        <v>64</v>
      </c>
    </row>
    <row r="18" spans="1:11" ht="12.75">
      <c r="A18" s="36">
        <f>RANK(K18,$K$2:$K$25)</f>
        <v>17</v>
      </c>
      <c r="B18" s="36">
        <f>Input!M180</f>
        <v>0</v>
      </c>
      <c r="C18" s="42" t="str">
        <f>Input!O240</f>
        <v>Utica</v>
      </c>
      <c r="D18" s="37">
        <f>Input!P240</f>
        <v>671</v>
      </c>
      <c r="E18" s="37">
        <f>Input!Q240</f>
        <v>677</v>
      </c>
      <c r="F18" s="37">
        <f>Input!R240</f>
        <v>762</v>
      </c>
      <c r="G18" s="37">
        <f>Input!S240</f>
        <v>142</v>
      </c>
      <c r="H18" s="37">
        <f>Input!T240</f>
        <v>169</v>
      </c>
      <c r="I18" s="37">
        <f>Input!U240</f>
        <v>199</v>
      </c>
      <c r="J18" s="37">
        <f>Input!V240</f>
        <v>115</v>
      </c>
      <c r="K18" s="22">
        <f>SUM(D18:J18)</f>
        <v>2735</v>
      </c>
    </row>
    <row r="19" spans="1:11" ht="12.75">
      <c r="A19" s="36">
        <f>RANK(K19,$K$2:$K$25)</f>
        <v>18</v>
      </c>
      <c r="B19" s="36">
        <f>Input!M216</f>
        <v>0</v>
      </c>
      <c r="C19" s="42" t="str">
        <f>Input!O192</f>
        <v>Armada</v>
      </c>
      <c r="D19" s="37">
        <f>Input!P192</f>
        <v>675</v>
      </c>
      <c r="E19" s="37">
        <f>Input!Q192</f>
        <v>711</v>
      </c>
      <c r="F19" s="37">
        <f>Input!R192</f>
        <v>688</v>
      </c>
      <c r="G19" s="37">
        <f>Input!S192</f>
        <v>158</v>
      </c>
      <c r="H19" s="37">
        <f>Input!T192</f>
        <v>164</v>
      </c>
      <c r="I19" s="37">
        <f>Input!U192</f>
        <v>166</v>
      </c>
      <c r="J19" s="37">
        <f>Input!V192</f>
        <v>153</v>
      </c>
      <c r="K19" s="22">
        <f>SUM(D19:J19)</f>
        <v>2715</v>
      </c>
    </row>
    <row r="20" spans="1:11" ht="12.75">
      <c r="A20" s="36">
        <f>RANK(K20,$K$2:$K$25)</f>
        <v>19</v>
      </c>
      <c r="B20" s="36">
        <f>Input!M108</f>
        <v>0</v>
      </c>
      <c r="C20" s="42" t="str">
        <f>Input!O84</f>
        <v>St. Clair Shores South Lake</v>
      </c>
      <c r="D20" s="37">
        <f>Input!P84</f>
        <v>690</v>
      </c>
      <c r="E20" s="37">
        <f>Input!Q84</f>
        <v>682</v>
      </c>
      <c r="F20" s="37">
        <f>Input!R84</f>
        <v>770</v>
      </c>
      <c r="G20" s="37">
        <f>Input!S84</f>
        <v>157</v>
      </c>
      <c r="H20" s="37">
        <f>Input!T84</f>
        <v>120</v>
      </c>
      <c r="I20" s="37">
        <f>Input!U84</f>
        <v>136</v>
      </c>
      <c r="J20" s="37">
        <f>Input!V84</f>
        <v>135</v>
      </c>
      <c r="K20" s="22">
        <f>SUM(D20:J20)</f>
        <v>2690</v>
      </c>
    </row>
    <row r="21" spans="1:11" ht="12.75">
      <c r="A21" s="36">
        <f>RANK(K21,$K$2:$K$25)</f>
        <v>20</v>
      </c>
      <c r="B21" s="36">
        <f>Input!M132</f>
        <v>0</v>
      </c>
      <c r="C21" s="42" t="str">
        <f>Input!O132</f>
        <v>New Baltimore Anchor Bay</v>
      </c>
      <c r="D21" s="37">
        <f>Input!P132</f>
        <v>654</v>
      </c>
      <c r="E21" s="37">
        <f>Input!Q132</f>
        <v>685</v>
      </c>
      <c r="F21" s="37">
        <f>Input!R132</f>
        <v>641</v>
      </c>
      <c r="G21" s="37">
        <f>Input!S132</f>
        <v>122</v>
      </c>
      <c r="H21" s="37">
        <f>Input!T132</f>
        <v>120</v>
      </c>
      <c r="I21" s="37">
        <f>Input!U132</f>
        <v>143</v>
      </c>
      <c r="J21" s="37">
        <f>Input!V132</f>
        <v>137</v>
      </c>
      <c r="K21" s="22">
        <f>SUM(D21:J21)</f>
        <v>2502</v>
      </c>
    </row>
    <row r="22" spans="1:11" ht="12.75">
      <c r="A22" s="36">
        <f>RANK(K22,$K$2:$K$25)</f>
        <v>21</v>
      </c>
      <c r="B22" s="36"/>
      <c r="C22" s="42" t="str">
        <f>Input!O252</f>
        <v>Lincoln</v>
      </c>
      <c r="D22" s="37">
        <f>Input!P252</f>
        <v>569</v>
      </c>
      <c r="E22" s="37">
        <f>Input!Q252</f>
        <v>638</v>
      </c>
      <c r="F22" s="37">
        <f>Input!R252</f>
        <v>613</v>
      </c>
      <c r="G22" s="37">
        <f>Input!S252</f>
        <v>155</v>
      </c>
      <c r="H22" s="37">
        <f>Input!T252</f>
        <v>87</v>
      </c>
      <c r="I22" s="37">
        <f>Input!U252</f>
        <v>85</v>
      </c>
      <c r="J22" s="37">
        <f>Input!V252</f>
        <v>106</v>
      </c>
      <c r="K22" s="22">
        <f>SUM(D22:J22)</f>
        <v>2253</v>
      </c>
    </row>
    <row r="23" spans="1:11" ht="12.75">
      <c r="A23" s="36">
        <f>RANK(K23,$K$2:$K$25)</f>
        <v>22</v>
      </c>
      <c r="B23" s="36">
        <f>Input!M192</f>
        <v>0</v>
      </c>
      <c r="C23" s="42" t="str">
        <f>Input!O204</f>
        <v>St. Clair Shores Lakeshore</v>
      </c>
      <c r="D23" s="37">
        <f>Input!P204</f>
        <v>544</v>
      </c>
      <c r="E23" s="37">
        <f>Input!Q204</f>
        <v>579</v>
      </c>
      <c r="F23" s="37">
        <f>Input!R204</f>
        <v>562</v>
      </c>
      <c r="G23" s="37">
        <f>Input!S204</f>
        <v>99</v>
      </c>
      <c r="H23" s="37">
        <f>Input!T204</f>
        <v>146</v>
      </c>
      <c r="I23" s="37">
        <f>Input!U204</f>
        <v>95</v>
      </c>
      <c r="J23" s="37">
        <f>Input!V204</f>
        <v>103</v>
      </c>
      <c r="K23" s="22">
        <f>SUM(D23:J23)</f>
        <v>2128</v>
      </c>
    </row>
    <row r="24" spans="1:11" ht="12.75">
      <c r="A24" s="36">
        <f>RANK(K24,$K$2:$K$25)</f>
        <v>23</v>
      </c>
      <c r="B24" s="36"/>
      <c r="C24" s="42">
        <f>Input!O276</f>
        <v>0</v>
      </c>
      <c r="D24" s="37">
        <f>Input!P276</f>
        <v>0</v>
      </c>
      <c r="E24" s="37">
        <f>Input!Q276</f>
        <v>0</v>
      </c>
      <c r="F24" s="37">
        <f>Input!R276</f>
        <v>0</v>
      </c>
      <c r="G24" s="37">
        <f>Input!S276</f>
        <v>0</v>
      </c>
      <c r="H24" s="37">
        <f>Input!T276</f>
        <v>0</v>
      </c>
      <c r="I24" s="37">
        <f>Input!U276</f>
        <v>0</v>
      </c>
      <c r="J24" s="37">
        <f>Input!V276</f>
        <v>0</v>
      </c>
      <c r="K24" s="22">
        <f>SUM(D24:J24)</f>
        <v>0</v>
      </c>
    </row>
    <row r="25" spans="1:11" ht="12.75">
      <c r="A25" s="36">
        <f>RANK(K25,$K$2:$K$25)</f>
        <v>23</v>
      </c>
      <c r="B25" s="36"/>
      <c r="C25" s="42">
        <f>Input!O288</f>
        <v>0</v>
      </c>
      <c r="D25" s="37">
        <f>Input!P288</f>
        <v>0</v>
      </c>
      <c r="E25" s="37">
        <f>Input!Q288</f>
        <v>0</v>
      </c>
      <c r="F25" s="37">
        <f>Input!R288</f>
        <v>0</v>
      </c>
      <c r="G25" s="37">
        <f>Input!S288</f>
        <v>0</v>
      </c>
      <c r="H25" s="37">
        <f>Input!T288</f>
        <v>0</v>
      </c>
      <c r="I25" s="37">
        <f>Input!U288</f>
        <v>0</v>
      </c>
      <c r="J25" s="37">
        <f>Input!V288</f>
        <v>0</v>
      </c>
      <c r="K25" s="22">
        <f>SUM(D25:J25)</f>
        <v>0</v>
      </c>
    </row>
  </sheetData>
  <sheetProtection/>
  <printOptions horizontalCentered="1"/>
  <pageMargins left="0.75" right="0.75" top="1" bottom="1" header="0.5" footer="0.5"/>
  <pageSetup horizontalDpi="600" verticalDpi="600" orientation="landscape" r:id="rId1"/>
  <headerFooter alignWithMargins="0">
    <oddHeader>&amp;C&amp;"Arial,Bold"&amp;12Macomb County Girl's
Team Qualifing&amp;R&amp;"Arial,Bold"Sunny Brook Golf and Bowl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E52"/>
  <sheetViews>
    <sheetView zoomScale="76" zoomScaleNormal="76" zoomScalePageLayoutView="0" workbookViewId="0" topLeftCell="A1">
      <selection activeCell="D12" sqref="D12"/>
    </sheetView>
  </sheetViews>
  <sheetFormatPr defaultColWidth="8.8515625" defaultRowHeight="12.75"/>
  <cols>
    <col min="1" max="1" width="3.140625" style="66" bestFit="1" customWidth="1"/>
    <col min="2" max="31" width="5.00390625" style="66" customWidth="1"/>
    <col min="32" max="32" width="4.00390625" style="66" customWidth="1"/>
    <col min="33" max="16384" width="8.8515625" style="66" customWidth="1"/>
  </cols>
  <sheetData>
    <row r="1" spans="1:31" ht="15.75">
      <c r="A1" s="66">
        <v>1</v>
      </c>
      <c r="B1" s="66" t="str">
        <f>'Girl''s Team'!C2</f>
        <v>Macomb Dakota</v>
      </c>
      <c r="Q1" s="80" t="s">
        <v>51</v>
      </c>
      <c r="AE1" s="67" t="s">
        <v>29</v>
      </c>
    </row>
    <row r="2" spans="1:31" ht="11.25">
      <c r="A2" s="68"/>
      <c r="B2" s="83">
        <v>165</v>
      </c>
      <c r="C2" s="83">
        <v>169</v>
      </c>
      <c r="D2" s="83">
        <v>210</v>
      </c>
      <c r="E2" s="83"/>
      <c r="F2" s="69">
        <f>SUM(B2:E2)</f>
        <v>544</v>
      </c>
      <c r="G2" s="70"/>
      <c r="AE2" s="71"/>
    </row>
    <row r="3" spans="1:8" ht="11.25">
      <c r="A3" s="68"/>
      <c r="B3" s="68"/>
      <c r="C3" s="68" t="s">
        <v>55</v>
      </c>
      <c r="D3" s="68"/>
      <c r="E3" s="68"/>
      <c r="F3" s="68"/>
      <c r="G3" s="72"/>
      <c r="H3" s="66" t="str">
        <f>IF(F6&gt;F2,B5,(IF(F2&gt;F6,B1," ")))</f>
        <v>Macomb Dakota</v>
      </c>
    </row>
    <row r="4" spans="1:13" ht="11.25">
      <c r="A4" s="68"/>
      <c r="B4" s="68"/>
      <c r="C4" s="68"/>
      <c r="D4" s="68"/>
      <c r="E4" s="68"/>
      <c r="F4" s="68"/>
      <c r="G4" s="72"/>
      <c r="H4" s="83">
        <v>150</v>
      </c>
      <c r="I4" s="83">
        <v>161</v>
      </c>
      <c r="J4" s="83">
        <v>181</v>
      </c>
      <c r="K4" s="83"/>
      <c r="L4" s="69">
        <f>SUM(H4:K4)</f>
        <v>492</v>
      </c>
      <c r="M4" s="70"/>
    </row>
    <row r="5" spans="1:13" ht="11.25">
      <c r="A5" s="68">
        <v>16</v>
      </c>
      <c r="B5" s="74" t="str">
        <f>'Girl''s Team'!C17</f>
        <v>Romeo</v>
      </c>
      <c r="C5" s="74"/>
      <c r="D5" s="74"/>
      <c r="E5" s="74"/>
      <c r="F5" s="74"/>
      <c r="G5" s="74"/>
      <c r="H5" s="75"/>
      <c r="I5" s="68"/>
      <c r="J5" s="68"/>
      <c r="K5" s="68"/>
      <c r="L5" s="68"/>
      <c r="M5" s="72"/>
    </row>
    <row r="6" spans="2:14" ht="11.25">
      <c r="B6" s="83">
        <v>165</v>
      </c>
      <c r="C6" s="83">
        <v>143</v>
      </c>
      <c r="D6" s="83">
        <v>143</v>
      </c>
      <c r="E6" s="83"/>
      <c r="F6" s="69">
        <f>SUM(B6:E6)</f>
        <v>451</v>
      </c>
      <c r="G6" s="69"/>
      <c r="H6" s="68"/>
      <c r="I6" s="68" t="s">
        <v>57</v>
      </c>
      <c r="J6" s="68"/>
      <c r="K6" s="68"/>
      <c r="L6" s="68"/>
      <c r="M6" s="72"/>
      <c r="N6" s="77" t="str">
        <f>IF(L10&gt;L4,H9,(IF(L4&gt;L10,H3," ")))</f>
        <v>St. Clair Shores Lakeview</v>
      </c>
    </row>
    <row r="7" spans="1:19" ht="11.25">
      <c r="A7" s="66">
        <v>8</v>
      </c>
      <c r="B7" s="66" t="str">
        <f>'Girl''s Team'!C9</f>
        <v>St. Clair Shores Lakeview</v>
      </c>
      <c r="G7" s="74"/>
      <c r="H7" s="68"/>
      <c r="I7" s="68"/>
      <c r="J7" s="68"/>
      <c r="K7" s="68"/>
      <c r="L7" s="68"/>
      <c r="M7" s="72"/>
      <c r="N7" s="83">
        <v>181</v>
      </c>
      <c r="O7" s="83">
        <v>154</v>
      </c>
      <c r="P7" s="83">
        <v>137</v>
      </c>
      <c r="Q7" s="83"/>
      <c r="R7" s="69">
        <f>SUM(N7:Q7)</f>
        <v>472</v>
      </c>
      <c r="S7" s="70"/>
    </row>
    <row r="8" spans="1:19" ht="11.25">
      <c r="A8" s="68"/>
      <c r="B8" s="83">
        <v>174</v>
      </c>
      <c r="C8" s="83">
        <v>186</v>
      </c>
      <c r="D8" s="83">
        <v>124</v>
      </c>
      <c r="E8" s="83"/>
      <c r="F8" s="69">
        <f>SUM(B8:E8)</f>
        <v>484</v>
      </c>
      <c r="G8" s="70"/>
      <c r="H8" s="75"/>
      <c r="I8" s="68"/>
      <c r="J8" s="68"/>
      <c r="K8" s="68"/>
      <c r="L8" s="68"/>
      <c r="M8" s="68"/>
      <c r="N8" s="75"/>
      <c r="O8" s="68"/>
      <c r="P8" s="68"/>
      <c r="Q8" s="68"/>
      <c r="R8" s="68"/>
      <c r="S8" s="72"/>
    </row>
    <row r="9" spans="1:19" ht="11.25">
      <c r="A9" s="68"/>
      <c r="B9" s="68"/>
      <c r="C9" s="68" t="s">
        <v>59</v>
      </c>
      <c r="D9" s="68"/>
      <c r="E9" s="68"/>
      <c r="F9" s="68"/>
      <c r="G9" s="72"/>
      <c r="H9" s="66" t="str">
        <f>IF(F12&gt;F8,B11,(IF(F8&gt;F12,B7," ")))</f>
        <v>St. Clair Shores Lakeview</v>
      </c>
      <c r="I9" s="74"/>
      <c r="J9" s="74"/>
      <c r="K9" s="74"/>
      <c r="L9" s="74"/>
      <c r="M9" s="74"/>
      <c r="N9" s="75"/>
      <c r="O9" s="68"/>
      <c r="P9" s="68"/>
      <c r="Q9" s="68"/>
      <c r="R9" s="68"/>
      <c r="S9" s="72"/>
    </row>
    <row r="10" spans="1:19" ht="11.25">
      <c r="A10" s="68"/>
      <c r="B10" s="68"/>
      <c r="C10" s="68"/>
      <c r="D10" s="68"/>
      <c r="E10" s="68"/>
      <c r="F10" s="68"/>
      <c r="G10" s="72"/>
      <c r="H10" s="83">
        <v>205</v>
      </c>
      <c r="I10" s="83">
        <v>156</v>
      </c>
      <c r="J10" s="83">
        <v>155</v>
      </c>
      <c r="K10" s="83"/>
      <c r="L10" s="69">
        <f>SUM(H10:K10)</f>
        <v>516</v>
      </c>
      <c r="M10" s="69"/>
      <c r="N10" s="68"/>
      <c r="O10" s="68"/>
      <c r="P10" s="68"/>
      <c r="Q10" s="68"/>
      <c r="R10" s="68"/>
      <c r="S10" s="72"/>
    </row>
    <row r="11" spans="1:19" ht="11.25">
      <c r="A11" s="68">
        <v>9</v>
      </c>
      <c r="B11" s="74" t="str">
        <f>'Girl''s Team'!C10</f>
        <v>Utica Henry Ford II</v>
      </c>
      <c r="C11" s="74"/>
      <c r="D11" s="74"/>
      <c r="E11" s="74"/>
      <c r="F11" s="74"/>
      <c r="G11" s="78"/>
      <c r="M11" s="68"/>
      <c r="N11" s="68"/>
      <c r="O11" s="68"/>
      <c r="P11" s="68"/>
      <c r="Q11" s="68"/>
      <c r="R11" s="68"/>
      <c r="S11" s="72"/>
    </row>
    <row r="12" spans="2:20" ht="11.25">
      <c r="B12" s="83">
        <v>134</v>
      </c>
      <c r="C12" s="83">
        <v>148</v>
      </c>
      <c r="D12" s="83">
        <v>159</v>
      </c>
      <c r="E12" s="83"/>
      <c r="F12" s="69">
        <f>SUM(B12:E12)</f>
        <v>441</v>
      </c>
      <c r="G12" s="69"/>
      <c r="M12" s="68"/>
      <c r="N12" s="68"/>
      <c r="O12" s="68" t="s">
        <v>52</v>
      </c>
      <c r="P12" s="68"/>
      <c r="Q12" s="76"/>
      <c r="R12" s="68"/>
      <c r="S12" s="72"/>
      <c r="T12" s="66" t="str">
        <f>IF(R19&gt;R7,N18,(IF(R7&gt;R19,N6," ")))</f>
        <v>Warren Cousino</v>
      </c>
    </row>
    <row r="13" spans="1:25" ht="11.25">
      <c r="A13" s="66">
        <v>5</v>
      </c>
      <c r="B13" s="66" t="str">
        <f>'Girl''s Team'!C6</f>
        <v>Warren Cousino</v>
      </c>
      <c r="M13" s="68"/>
      <c r="N13" s="68"/>
      <c r="O13" s="68"/>
      <c r="P13" s="68"/>
      <c r="Q13" s="68"/>
      <c r="R13" s="68"/>
      <c r="S13" s="72"/>
      <c r="T13" s="83">
        <v>187</v>
      </c>
      <c r="U13" s="83">
        <v>184</v>
      </c>
      <c r="V13" s="83">
        <v>174</v>
      </c>
      <c r="W13" s="83"/>
      <c r="X13" s="69">
        <f>SUM(T13:W13)</f>
        <v>545</v>
      </c>
      <c r="Y13" s="70"/>
    </row>
    <row r="14" spans="1:25" ht="11.25">
      <c r="A14" s="68"/>
      <c r="B14" s="83">
        <v>228</v>
      </c>
      <c r="C14" s="83">
        <v>157</v>
      </c>
      <c r="D14" s="83">
        <v>160</v>
      </c>
      <c r="E14" s="83"/>
      <c r="F14" s="69">
        <f>SUM(B14:E14)</f>
        <v>545</v>
      </c>
      <c r="G14" s="70"/>
      <c r="M14" s="68"/>
      <c r="N14" s="68"/>
      <c r="O14" s="68"/>
      <c r="P14" s="68"/>
      <c r="Q14" s="68"/>
      <c r="R14" s="68"/>
      <c r="S14" s="68"/>
      <c r="T14" s="75"/>
      <c r="U14" s="68"/>
      <c r="V14" s="68"/>
      <c r="W14" s="68"/>
      <c r="X14" s="68"/>
      <c r="Y14" s="72"/>
    </row>
    <row r="15" spans="1:25" ht="11.25">
      <c r="A15" s="68"/>
      <c r="B15" s="68"/>
      <c r="C15" s="68" t="s">
        <v>57</v>
      </c>
      <c r="D15" s="68"/>
      <c r="E15" s="68"/>
      <c r="F15" s="68"/>
      <c r="G15" s="72"/>
      <c r="H15" s="66" t="str">
        <f>IF(F18&gt;F14,B17,(IF(F14&gt;F18,B13," ")))</f>
        <v>Warren Cousino</v>
      </c>
      <c r="M15" s="74"/>
      <c r="N15" s="68"/>
      <c r="O15" s="68"/>
      <c r="P15" s="68"/>
      <c r="Q15" s="68"/>
      <c r="R15" s="68"/>
      <c r="S15" s="68"/>
      <c r="T15" s="75"/>
      <c r="U15" s="68"/>
      <c r="V15" s="68"/>
      <c r="W15" s="68"/>
      <c r="X15" s="68"/>
      <c r="Y15" s="72"/>
    </row>
    <row r="16" spans="1:25" ht="11.25">
      <c r="A16" s="68"/>
      <c r="B16" s="68"/>
      <c r="C16" s="68"/>
      <c r="D16" s="76"/>
      <c r="E16" s="68"/>
      <c r="F16" s="68"/>
      <c r="G16" s="72"/>
      <c r="H16" s="83">
        <v>175</v>
      </c>
      <c r="I16" s="83">
        <v>190</v>
      </c>
      <c r="J16" s="83">
        <v>161</v>
      </c>
      <c r="K16" s="83"/>
      <c r="L16" s="69">
        <f>SUM(H16:K16)</f>
        <v>526</v>
      </c>
      <c r="M16" s="70"/>
      <c r="N16" s="75"/>
      <c r="O16" s="68"/>
      <c r="P16" s="68"/>
      <c r="Q16" s="68"/>
      <c r="R16" s="68"/>
      <c r="S16" s="68"/>
      <c r="T16" s="75"/>
      <c r="U16" s="68"/>
      <c r="V16" s="68"/>
      <c r="W16" s="68"/>
      <c r="X16" s="68"/>
      <c r="Y16" s="72"/>
    </row>
    <row r="17" spans="1:25" ht="11.25">
      <c r="A17" s="68">
        <v>12</v>
      </c>
      <c r="B17" s="74" t="str">
        <f>'Girl''s Team'!C13</f>
        <v>Roseville</v>
      </c>
      <c r="C17" s="74"/>
      <c r="D17" s="74"/>
      <c r="E17" s="74"/>
      <c r="F17" s="74"/>
      <c r="G17" s="74"/>
      <c r="H17" s="75"/>
      <c r="I17" s="68"/>
      <c r="J17" s="68"/>
      <c r="K17" s="68"/>
      <c r="L17" s="68"/>
      <c r="M17" s="68"/>
      <c r="N17" s="75"/>
      <c r="O17" s="68"/>
      <c r="P17" s="68"/>
      <c r="Q17" s="68"/>
      <c r="R17" s="68"/>
      <c r="S17" s="68"/>
      <c r="T17" s="75"/>
      <c r="U17" s="68"/>
      <c r="V17" s="68"/>
      <c r="W17" s="68"/>
      <c r="X17" s="68"/>
      <c r="Y17" s="72"/>
    </row>
    <row r="18" spans="2:25" ht="11.25">
      <c r="B18" s="83">
        <v>163</v>
      </c>
      <c r="C18" s="83">
        <v>137</v>
      </c>
      <c r="D18" s="83">
        <v>152</v>
      </c>
      <c r="E18" s="83"/>
      <c r="F18" s="69">
        <f>SUM(B18:E18)</f>
        <v>452</v>
      </c>
      <c r="G18" s="69"/>
      <c r="H18" s="68"/>
      <c r="I18" s="68" t="s">
        <v>59</v>
      </c>
      <c r="J18" s="68"/>
      <c r="K18" s="68"/>
      <c r="L18" s="68"/>
      <c r="M18" s="68"/>
      <c r="N18" s="77" t="str">
        <f>IF(L22&gt;L16,H21,(IF(L16&gt;L22,H15," ")))</f>
        <v>Warren Cousino</v>
      </c>
      <c r="O18" s="74"/>
      <c r="P18" s="74"/>
      <c r="Q18" s="74"/>
      <c r="R18" s="74"/>
      <c r="S18" s="74"/>
      <c r="T18" s="75"/>
      <c r="U18" s="68"/>
      <c r="V18" s="68"/>
      <c r="W18" s="68"/>
      <c r="X18" s="68"/>
      <c r="Y18" s="72"/>
    </row>
    <row r="19" spans="1:25" ht="11.25">
      <c r="A19" s="66">
        <v>4</v>
      </c>
      <c r="B19" s="66" t="str">
        <f>'Girl''s Team'!C5</f>
        <v>Utica Eisenhower</v>
      </c>
      <c r="G19" s="74"/>
      <c r="H19" s="68"/>
      <c r="I19" s="68"/>
      <c r="J19" s="68"/>
      <c r="K19" s="76"/>
      <c r="L19" s="68"/>
      <c r="M19" s="72"/>
      <c r="N19" s="83">
        <v>203</v>
      </c>
      <c r="O19" s="83">
        <v>198</v>
      </c>
      <c r="P19" s="83">
        <v>192</v>
      </c>
      <c r="Q19" s="83"/>
      <c r="R19" s="69">
        <f>SUM(N19:Q19)</f>
        <v>593</v>
      </c>
      <c r="S19" s="69"/>
      <c r="T19" s="68"/>
      <c r="U19" s="68"/>
      <c r="V19" s="68"/>
      <c r="W19" s="68"/>
      <c r="X19" s="68"/>
      <c r="Y19" s="72"/>
    </row>
    <row r="20" spans="1:25" ht="11.25">
      <c r="A20" s="68"/>
      <c r="B20" s="83">
        <v>182</v>
      </c>
      <c r="C20" s="83">
        <v>132</v>
      </c>
      <c r="D20" s="83">
        <v>199</v>
      </c>
      <c r="E20" s="83"/>
      <c r="F20" s="69">
        <f>SUM(B20:E20)</f>
        <v>513</v>
      </c>
      <c r="G20" s="70"/>
      <c r="H20" s="75"/>
      <c r="I20" s="68"/>
      <c r="J20" s="68"/>
      <c r="K20" s="68"/>
      <c r="L20" s="68"/>
      <c r="M20" s="72"/>
      <c r="S20" s="68"/>
      <c r="T20" s="68"/>
      <c r="U20" s="68"/>
      <c r="V20" s="68"/>
      <c r="W20" s="68"/>
      <c r="X20" s="68"/>
      <c r="Y20" s="72"/>
    </row>
    <row r="21" spans="1:25" ht="11.25">
      <c r="A21" s="68"/>
      <c r="B21" s="68"/>
      <c r="C21" s="68" t="s">
        <v>56</v>
      </c>
      <c r="D21" s="76"/>
      <c r="E21" s="68"/>
      <c r="F21" s="68"/>
      <c r="G21" s="72"/>
      <c r="H21" s="66" t="str">
        <f>IF(F24&gt;F20,B23,(IF(F20&gt;F24,B19," ")))</f>
        <v>Utica Eisenhower</v>
      </c>
      <c r="I21" s="74"/>
      <c r="J21" s="74"/>
      <c r="K21" s="74"/>
      <c r="L21" s="74"/>
      <c r="M21" s="78"/>
      <c r="S21" s="68"/>
      <c r="T21" s="68"/>
      <c r="U21" s="68"/>
      <c r="V21" s="68"/>
      <c r="W21" s="68"/>
      <c r="X21" s="68"/>
      <c r="Y21" s="72"/>
    </row>
    <row r="22" spans="1:25" ht="11.25">
      <c r="A22" s="68"/>
      <c r="B22" s="68"/>
      <c r="C22" s="68"/>
      <c r="D22" s="68"/>
      <c r="E22" s="68"/>
      <c r="F22" s="68"/>
      <c r="G22" s="72"/>
      <c r="H22" s="83">
        <v>147</v>
      </c>
      <c r="I22" s="83">
        <v>188</v>
      </c>
      <c r="J22" s="83">
        <v>162</v>
      </c>
      <c r="K22" s="83"/>
      <c r="L22" s="69">
        <f>SUM(H22:K22)</f>
        <v>497</v>
      </c>
      <c r="M22" s="69"/>
      <c r="S22" s="68"/>
      <c r="T22" s="68"/>
      <c r="U22" s="68"/>
      <c r="V22" s="68"/>
      <c r="W22" s="68"/>
      <c r="X22" s="68"/>
      <c r="Y22" s="72"/>
    </row>
    <row r="23" spans="1:25" ht="11.25">
      <c r="A23" s="68">
        <v>13</v>
      </c>
      <c r="B23" s="74" t="str">
        <f>'Girl''s Team'!C14</f>
        <v>Warren Regina</v>
      </c>
      <c r="C23" s="74"/>
      <c r="D23" s="74"/>
      <c r="E23" s="74"/>
      <c r="F23" s="74"/>
      <c r="G23" s="78"/>
      <c r="M23" s="68"/>
      <c r="S23" s="68"/>
      <c r="T23" s="68"/>
      <c r="U23" s="68"/>
      <c r="V23" s="68"/>
      <c r="W23" s="68"/>
      <c r="X23" s="68"/>
      <c r="Y23" s="72"/>
    </row>
    <row r="24" spans="2:31" ht="11.25">
      <c r="B24" s="83">
        <v>150</v>
      </c>
      <c r="C24" s="83">
        <v>157</v>
      </c>
      <c r="D24" s="83">
        <v>178</v>
      </c>
      <c r="E24" s="83"/>
      <c r="F24" s="69">
        <f>SUM(B24:E24)</f>
        <v>485</v>
      </c>
      <c r="G24" s="69"/>
      <c r="S24" s="68"/>
      <c r="T24" s="68"/>
      <c r="U24" s="68"/>
      <c r="V24" s="68"/>
      <c r="W24" s="76"/>
      <c r="X24" s="68"/>
      <c r="Y24" s="72"/>
      <c r="Z24" s="77" t="str">
        <f>IF(X37&gt;X13,T36,(IF(X13&gt;X37,T12," ")))</f>
        <v>Warren Cousino</v>
      </c>
      <c r="AA24" s="74"/>
      <c r="AB24" s="74"/>
      <c r="AC24" s="74"/>
      <c r="AD24" s="74"/>
      <c r="AE24" s="74"/>
    </row>
    <row r="25" spans="1:28" ht="11.25">
      <c r="A25" s="66">
        <v>3</v>
      </c>
      <c r="B25" s="66" t="str">
        <f>'Girl''s Team'!C4</f>
        <v>Richmond</v>
      </c>
      <c r="S25" s="68"/>
      <c r="T25" s="68"/>
      <c r="U25" s="68" t="s">
        <v>58</v>
      </c>
      <c r="V25" s="68"/>
      <c r="W25" s="68"/>
      <c r="X25" s="68"/>
      <c r="Y25" s="72"/>
      <c r="Z25" s="79" t="s">
        <v>27</v>
      </c>
      <c r="AA25" s="79"/>
      <c r="AB25" s="79"/>
    </row>
    <row r="26" spans="1:25" ht="11.25">
      <c r="A26" s="68"/>
      <c r="B26" s="83">
        <v>200</v>
      </c>
      <c r="C26" s="83">
        <v>167</v>
      </c>
      <c r="D26" s="83">
        <v>189</v>
      </c>
      <c r="E26" s="83"/>
      <c r="F26" s="69">
        <f>SUM(B26:E26)</f>
        <v>556</v>
      </c>
      <c r="G26" s="70"/>
      <c r="S26" s="68"/>
      <c r="T26" s="68"/>
      <c r="U26" s="68"/>
      <c r="V26" s="68"/>
      <c r="W26" s="68"/>
      <c r="X26" s="68"/>
      <c r="Y26" s="72"/>
    </row>
    <row r="27" spans="1:25" ht="11.25">
      <c r="A27" s="68"/>
      <c r="B27" s="68"/>
      <c r="C27" s="68" t="s">
        <v>54</v>
      </c>
      <c r="D27" s="68"/>
      <c r="E27" s="68"/>
      <c r="F27" s="68"/>
      <c r="G27" s="72"/>
      <c r="H27" s="66" t="str">
        <f>IF(F30&gt;F26,B29,(IF(F26&gt;F30,B25," ")))</f>
        <v>Richmond</v>
      </c>
      <c r="S27" s="68"/>
      <c r="T27" s="68"/>
      <c r="U27" s="68"/>
      <c r="V27" s="68"/>
      <c r="W27" s="68"/>
      <c r="X27" s="68"/>
      <c r="Y27" s="72"/>
    </row>
    <row r="28" spans="1:25" ht="11.25">
      <c r="A28" s="68"/>
      <c r="B28" s="68"/>
      <c r="C28" s="68"/>
      <c r="D28" s="76"/>
      <c r="E28" s="68"/>
      <c r="F28" s="68"/>
      <c r="G28" s="72"/>
      <c r="H28" s="83">
        <v>188</v>
      </c>
      <c r="I28" s="83">
        <v>178</v>
      </c>
      <c r="J28" s="83">
        <v>165</v>
      </c>
      <c r="K28" s="83"/>
      <c r="L28" s="69">
        <f>SUM(H28:K28)</f>
        <v>531</v>
      </c>
      <c r="M28" s="70"/>
      <c r="S28" s="68"/>
      <c r="T28" s="68"/>
      <c r="U28" s="68"/>
      <c r="V28" s="68"/>
      <c r="W28" s="68"/>
      <c r="X28" s="68"/>
      <c r="Y28" s="72"/>
    </row>
    <row r="29" spans="1:31" ht="11.25">
      <c r="A29" s="68">
        <v>14</v>
      </c>
      <c r="B29" s="74" t="str">
        <f>'Girl''s Team'!C15</f>
        <v>Warren Mott</v>
      </c>
      <c r="C29" s="74"/>
      <c r="D29" s="74"/>
      <c r="E29" s="74"/>
      <c r="F29" s="74"/>
      <c r="G29" s="74"/>
      <c r="H29" s="75"/>
      <c r="I29" s="68"/>
      <c r="J29" s="68"/>
      <c r="K29" s="68"/>
      <c r="L29" s="68"/>
      <c r="M29" s="72"/>
      <c r="S29" s="68"/>
      <c r="T29" s="68"/>
      <c r="U29" s="68"/>
      <c r="V29" s="68"/>
      <c r="W29" s="68"/>
      <c r="X29" s="68"/>
      <c r="Y29" s="72"/>
      <c r="Z29" s="77" t="str">
        <f>IF(X37&gt;X13,T12,(IF(X13&gt;X37,T36," ")))</f>
        <v>Macomb L'Anse Creuse North</v>
      </c>
      <c r="AA29" s="74"/>
      <c r="AB29" s="74"/>
      <c r="AC29" s="74"/>
      <c r="AD29" s="74"/>
      <c r="AE29" s="74"/>
    </row>
    <row r="30" spans="2:26" ht="11.25">
      <c r="B30" s="83">
        <v>187</v>
      </c>
      <c r="C30" s="83">
        <v>155</v>
      </c>
      <c r="D30" s="83">
        <v>183</v>
      </c>
      <c r="E30" s="83"/>
      <c r="F30" s="69">
        <f>SUM(B30:E30)</f>
        <v>525</v>
      </c>
      <c r="G30" s="69"/>
      <c r="H30" s="68"/>
      <c r="I30" s="68"/>
      <c r="J30" s="68"/>
      <c r="K30" s="68"/>
      <c r="L30" s="68"/>
      <c r="M30" s="72"/>
      <c r="N30" s="77" t="str">
        <f>IF(L34&gt;L28,H33,(IF(L28&gt;L34,H27," ")))</f>
        <v>Richmond</v>
      </c>
      <c r="S30" s="74"/>
      <c r="T30" s="68"/>
      <c r="U30" s="68"/>
      <c r="V30" s="68"/>
      <c r="W30" s="68"/>
      <c r="X30" s="68"/>
      <c r="Y30" s="72"/>
      <c r="Z30" s="79" t="s">
        <v>30</v>
      </c>
    </row>
    <row r="31" spans="1:25" ht="11.25">
      <c r="A31" s="66">
        <v>6</v>
      </c>
      <c r="B31" s="66" t="str">
        <f>'Girl''s Team'!C7</f>
        <v>Clinton Township Chippewa Valley</v>
      </c>
      <c r="G31" s="74"/>
      <c r="H31" s="68"/>
      <c r="I31" s="68" t="s">
        <v>63</v>
      </c>
      <c r="J31" s="68"/>
      <c r="K31" s="68"/>
      <c r="L31" s="68"/>
      <c r="M31" s="72"/>
      <c r="N31" s="83">
        <v>144</v>
      </c>
      <c r="O31" s="83">
        <v>173</v>
      </c>
      <c r="P31" s="83">
        <v>161</v>
      </c>
      <c r="Q31" s="83"/>
      <c r="R31" s="69">
        <f>SUM(N31:Q31)</f>
        <v>478</v>
      </c>
      <c r="S31" s="70"/>
      <c r="T31" s="75"/>
      <c r="U31" s="68"/>
      <c r="V31" s="68"/>
      <c r="W31" s="68"/>
      <c r="X31" s="68"/>
      <c r="Y31" s="72"/>
    </row>
    <row r="32" spans="1:25" ht="11.25">
      <c r="A32" s="68"/>
      <c r="B32" s="83">
        <v>191</v>
      </c>
      <c r="C32" s="83">
        <v>155</v>
      </c>
      <c r="D32" s="83">
        <v>167</v>
      </c>
      <c r="E32" s="83"/>
      <c r="F32" s="69">
        <f>SUM(B32:E32)</f>
        <v>513</v>
      </c>
      <c r="G32" s="70"/>
      <c r="H32" s="75"/>
      <c r="I32" s="68"/>
      <c r="J32" s="68"/>
      <c r="K32" s="68"/>
      <c r="L32" s="68"/>
      <c r="M32" s="72"/>
      <c r="Q32" s="68"/>
      <c r="R32" s="68"/>
      <c r="S32" s="68"/>
      <c r="T32" s="75"/>
      <c r="U32" s="68"/>
      <c r="V32" s="68"/>
      <c r="W32" s="68"/>
      <c r="X32" s="68"/>
      <c r="Y32" s="72"/>
    </row>
    <row r="33" spans="1:25" ht="11.25">
      <c r="A33" s="68"/>
      <c r="B33" s="68"/>
      <c r="C33" s="68" t="s">
        <v>53</v>
      </c>
      <c r="D33" s="68"/>
      <c r="E33" s="68"/>
      <c r="F33" s="68"/>
      <c r="G33" s="72"/>
      <c r="H33" s="66" t="str">
        <f>IF(F36&gt;F32,B35,(IF(F32&gt;F36,B31," ")))</f>
        <v>Clinton Township Chippewa Valley</v>
      </c>
      <c r="I33" s="74"/>
      <c r="J33" s="74"/>
      <c r="K33" s="74"/>
      <c r="L33" s="74"/>
      <c r="M33" s="74"/>
      <c r="N33" s="75"/>
      <c r="O33" s="68"/>
      <c r="P33" s="68"/>
      <c r="Q33" s="68"/>
      <c r="R33" s="68"/>
      <c r="S33" s="68"/>
      <c r="T33" s="75"/>
      <c r="U33" s="68"/>
      <c r="V33" s="68"/>
      <c r="W33" s="68"/>
      <c r="X33" s="68"/>
      <c r="Y33" s="72"/>
    </row>
    <row r="34" spans="1:31" ht="11.25">
      <c r="A34" s="68"/>
      <c r="B34" s="68"/>
      <c r="C34" s="68"/>
      <c r="D34" s="76"/>
      <c r="E34" s="68"/>
      <c r="F34" s="68"/>
      <c r="G34" s="72"/>
      <c r="H34" s="83">
        <v>163</v>
      </c>
      <c r="I34" s="83">
        <v>146</v>
      </c>
      <c r="J34" s="83">
        <v>152</v>
      </c>
      <c r="K34" s="83"/>
      <c r="L34" s="69">
        <f>SUM(H34:K34)</f>
        <v>461</v>
      </c>
      <c r="M34" s="69"/>
      <c r="N34" s="68"/>
      <c r="O34" s="68"/>
      <c r="P34" s="68"/>
      <c r="Q34" s="68"/>
      <c r="R34" s="68"/>
      <c r="S34" s="68"/>
      <c r="T34" s="75"/>
      <c r="U34" s="68"/>
      <c r="V34" s="68"/>
      <c r="W34" s="68"/>
      <c r="X34" s="68"/>
      <c r="Y34" s="72"/>
      <c r="Z34" s="77" t="str">
        <f>IF(X48&gt;X44,T47,(IF(X44&gt;X48,T43," ")))</f>
        <v>Richmond</v>
      </c>
      <c r="AA34" s="74"/>
      <c r="AB34" s="74"/>
      <c r="AC34" s="74"/>
      <c r="AD34" s="74"/>
      <c r="AE34" s="74"/>
    </row>
    <row r="35" spans="1:28" ht="11.25">
      <c r="A35" s="68">
        <v>11</v>
      </c>
      <c r="B35" s="74" t="str">
        <f>'Girl''s Team'!C12</f>
        <v>East Point East Detroit</v>
      </c>
      <c r="C35" s="74"/>
      <c r="D35" s="74"/>
      <c r="E35" s="74"/>
      <c r="F35" s="74"/>
      <c r="G35" s="78"/>
      <c r="M35" s="68"/>
      <c r="N35" s="68"/>
      <c r="O35" s="68"/>
      <c r="P35" s="68"/>
      <c r="Q35" s="68"/>
      <c r="R35" s="68"/>
      <c r="S35" s="68"/>
      <c r="T35" s="75"/>
      <c r="U35" s="68"/>
      <c r="V35" s="68"/>
      <c r="W35" s="68"/>
      <c r="X35" s="68"/>
      <c r="Y35" s="72"/>
      <c r="Z35" s="79" t="s">
        <v>28</v>
      </c>
      <c r="AA35" s="79"/>
      <c r="AB35" s="79"/>
    </row>
    <row r="36" spans="2:25" ht="11.25">
      <c r="B36" s="83">
        <v>150</v>
      </c>
      <c r="C36" s="83">
        <v>165</v>
      </c>
      <c r="D36" s="83">
        <v>159</v>
      </c>
      <c r="E36" s="83"/>
      <c r="F36" s="69">
        <f>SUM(B36:E36)</f>
        <v>474</v>
      </c>
      <c r="G36" s="69"/>
      <c r="M36" s="68"/>
      <c r="N36" s="68"/>
      <c r="O36" s="68" t="s">
        <v>56</v>
      </c>
      <c r="P36" s="68"/>
      <c r="Q36" s="68"/>
      <c r="R36" s="68"/>
      <c r="S36" s="72"/>
      <c r="T36" s="66" t="str">
        <f>IF(R43&gt;R31,N42,(IF(R31&gt;R43,N30," ")))</f>
        <v>Macomb L'Anse Creuse North</v>
      </c>
      <c r="U36" s="74"/>
      <c r="V36" s="74"/>
      <c r="W36" s="74"/>
      <c r="X36" s="74"/>
      <c r="Y36" s="78"/>
    </row>
    <row r="37" spans="1:25" ht="11.25">
      <c r="A37" s="66">
        <v>7</v>
      </c>
      <c r="B37" s="66" t="str">
        <f>'Girl''s Team'!C8</f>
        <v>Macomb L'Anse Creuse North</v>
      </c>
      <c r="G37" s="74"/>
      <c r="M37" s="68"/>
      <c r="N37" s="68"/>
      <c r="O37" s="68"/>
      <c r="P37" s="68"/>
      <c r="Q37" s="68"/>
      <c r="R37" s="68"/>
      <c r="S37" s="72"/>
      <c r="T37" s="83">
        <v>138</v>
      </c>
      <c r="U37" s="83">
        <v>196</v>
      </c>
      <c r="V37" s="83">
        <v>178</v>
      </c>
      <c r="W37" s="83"/>
      <c r="X37" s="69">
        <f>SUM(T37:W37)</f>
        <v>512</v>
      </c>
      <c r="Y37" s="69"/>
    </row>
    <row r="38" spans="1:25" ht="11.25">
      <c r="A38" s="68"/>
      <c r="B38" s="83">
        <v>216</v>
      </c>
      <c r="C38" s="83">
        <v>171</v>
      </c>
      <c r="D38" s="83">
        <v>169</v>
      </c>
      <c r="E38" s="83"/>
      <c r="F38" s="69">
        <f>SUM(B38:E38)</f>
        <v>556</v>
      </c>
      <c r="G38" s="70"/>
      <c r="M38" s="68"/>
      <c r="N38" s="68"/>
      <c r="O38" s="68"/>
      <c r="P38" s="68"/>
      <c r="Q38" s="68"/>
      <c r="R38" s="68"/>
      <c r="S38" s="72"/>
      <c r="Y38" s="68"/>
    </row>
    <row r="39" spans="1:31" ht="11.25">
      <c r="A39" s="68"/>
      <c r="B39" s="68"/>
      <c r="C39" s="68" t="s">
        <v>52</v>
      </c>
      <c r="D39" s="68"/>
      <c r="E39" s="68"/>
      <c r="F39" s="68"/>
      <c r="G39" s="72"/>
      <c r="H39" s="66" t="str">
        <f>IF(F42&gt;F38,B41,(IF(F38&gt;F42,B37," ")))</f>
        <v>Macomb L'Anse Creuse North</v>
      </c>
      <c r="M39" s="74"/>
      <c r="N39" s="68"/>
      <c r="O39" s="68"/>
      <c r="P39" s="68"/>
      <c r="Q39" s="68"/>
      <c r="R39" s="68"/>
      <c r="S39" s="72"/>
      <c r="Z39" s="74" t="str">
        <f>IF(X48&gt;X44,T43,(IF(X44&gt;X48,T47," ")))</f>
        <v>St. Clair Shores Lakeview</v>
      </c>
      <c r="AA39" s="74"/>
      <c r="AB39" s="74"/>
      <c r="AC39" s="74"/>
      <c r="AD39" s="74"/>
      <c r="AE39" s="74"/>
    </row>
    <row r="40" spans="1:26" ht="11.25">
      <c r="A40" s="68"/>
      <c r="B40" s="68"/>
      <c r="C40" s="68"/>
      <c r="D40" s="76"/>
      <c r="E40" s="68"/>
      <c r="F40" s="68"/>
      <c r="G40" s="72"/>
      <c r="H40" s="83">
        <v>179</v>
      </c>
      <c r="I40" s="83">
        <v>175</v>
      </c>
      <c r="J40" s="83">
        <v>212</v>
      </c>
      <c r="K40" s="83"/>
      <c r="L40" s="69">
        <f>SUM(H40:K40)</f>
        <v>566</v>
      </c>
      <c r="M40" s="70"/>
      <c r="N40" s="75"/>
      <c r="O40" s="68"/>
      <c r="P40" s="68"/>
      <c r="Q40" s="68"/>
      <c r="R40" s="68"/>
      <c r="S40" s="72"/>
      <c r="Z40" s="79" t="s">
        <v>31</v>
      </c>
    </row>
    <row r="41" spans="1:19" ht="11.25">
      <c r="A41" s="68">
        <v>10</v>
      </c>
      <c r="B41" s="74" t="str">
        <f>'Girl''s Team'!C11</f>
        <v>Warren Woods Tower</v>
      </c>
      <c r="C41" s="74"/>
      <c r="D41" s="74"/>
      <c r="E41" s="74"/>
      <c r="F41" s="74"/>
      <c r="G41" s="74"/>
      <c r="H41" s="75"/>
      <c r="I41" s="68"/>
      <c r="J41" s="68"/>
      <c r="K41" s="68"/>
      <c r="L41" s="68"/>
      <c r="M41" s="68"/>
      <c r="N41" s="75"/>
      <c r="O41" s="68"/>
      <c r="P41" s="68"/>
      <c r="Q41" s="68"/>
      <c r="R41" s="68"/>
      <c r="S41" s="72"/>
    </row>
    <row r="42" spans="2:19" ht="11.25">
      <c r="B42" s="83">
        <v>192</v>
      </c>
      <c r="C42" s="83">
        <v>179</v>
      </c>
      <c r="D42" s="83">
        <v>157</v>
      </c>
      <c r="E42" s="83"/>
      <c r="F42" s="69">
        <f>SUM(B42:E42)</f>
        <v>528</v>
      </c>
      <c r="G42" s="69"/>
      <c r="H42" s="68"/>
      <c r="I42" s="68" t="s">
        <v>53</v>
      </c>
      <c r="J42" s="68"/>
      <c r="K42" s="68"/>
      <c r="L42" s="68"/>
      <c r="M42" s="68"/>
      <c r="N42" s="77" t="str">
        <f>IF(L46&gt;L40,H45,(IF(L40&gt;L46,H39," ")))</f>
        <v>Macomb L'Anse Creuse North</v>
      </c>
      <c r="O42" s="74"/>
      <c r="P42" s="74"/>
      <c r="Q42" s="74"/>
      <c r="R42" s="74"/>
      <c r="S42" s="78"/>
    </row>
    <row r="43" spans="1:20" ht="11.25">
      <c r="A43" s="66">
        <v>2</v>
      </c>
      <c r="B43" s="66" t="str">
        <f>'Girl''s Team'!C3</f>
        <v>Sterling Heights Stevenson</v>
      </c>
      <c r="G43" s="74"/>
      <c r="H43" s="68"/>
      <c r="I43" s="68"/>
      <c r="J43" s="68"/>
      <c r="K43" s="76"/>
      <c r="L43" s="68"/>
      <c r="M43" s="72"/>
      <c r="N43" s="83">
        <v>226</v>
      </c>
      <c r="O43" s="83">
        <v>202</v>
      </c>
      <c r="P43" s="83">
        <v>198</v>
      </c>
      <c r="Q43" s="83"/>
      <c r="R43" s="69">
        <f>SUM(N43:Q43)</f>
        <v>626</v>
      </c>
      <c r="S43" s="69"/>
      <c r="T43" s="66" t="str">
        <f>IF(T12=" "," ",(IF(T12=N6,N18,N6)))</f>
        <v>St. Clair Shores Lakeview</v>
      </c>
    </row>
    <row r="44" spans="1:25" ht="11.25">
      <c r="A44" s="68"/>
      <c r="B44" s="83">
        <v>215</v>
      </c>
      <c r="C44" s="83">
        <v>139</v>
      </c>
      <c r="D44" s="83">
        <v>192</v>
      </c>
      <c r="E44" s="83"/>
      <c r="F44" s="69">
        <f>SUM(B44:E44)</f>
        <v>546</v>
      </c>
      <c r="G44" s="70"/>
      <c r="H44" s="75"/>
      <c r="I44" s="68"/>
      <c r="J44" s="68"/>
      <c r="K44" s="68"/>
      <c r="L44" s="68"/>
      <c r="M44" s="72"/>
      <c r="S44" s="68"/>
      <c r="T44" s="83">
        <v>214</v>
      </c>
      <c r="U44" s="83">
        <v>138</v>
      </c>
      <c r="V44" s="83">
        <v>171</v>
      </c>
      <c r="W44" s="83"/>
      <c r="X44" s="69">
        <f>SUM(T44:W44)</f>
        <v>523</v>
      </c>
      <c r="Y44" s="70"/>
    </row>
    <row r="45" spans="1:25" ht="11.25">
      <c r="A45" s="68"/>
      <c r="B45" s="68"/>
      <c r="C45" s="68" t="s">
        <v>63</v>
      </c>
      <c r="D45" s="68"/>
      <c r="E45" s="68"/>
      <c r="F45" s="68"/>
      <c r="G45" s="72"/>
      <c r="H45" s="66" t="str">
        <f>IF(F48&gt;F44,B47,(IF(F44&gt;F48,B43," ")))</f>
        <v>Sterling Heights Stevenson</v>
      </c>
      <c r="I45" s="74"/>
      <c r="J45" s="74"/>
      <c r="K45" s="74"/>
      <c r="L45" s="74"/>
      <c r="M45" s="78"/>
      <c r="S45" s="68"/>
      <c r="T45" s="68"/>
      <c r="U45" s="68" t="s">
        <v>55</v>
      </c>
      <c r="V45" s="68"/>
      <c r="W45" s="68"/>
      <c r="X45" s="68"/>
      <c r="Y45" s="72"/>
    </row>
    <row r="46" spans="1:25" ht="11.25">
      <c r="A46" s="68"/>
      <c r="B46" s="68"/>
      <c r="C46" s="68"/>
      <c r="D46" s="76"/>
      <c r="E46" s="68"/>
      <c r="F46" s="68"/>
      <c r="G46" s="72"/>
      <c r="H46" s="83">
        <v>160</v>
      </c>
      <c r="I46" s="83">
        <v>180</v>
      </c>
      <c r="J46" s="83">
        <v>184</v>
      </c>
      <c r="K46" s="83"/>
      <c r="L46" s="69">
        <f>SUM(H46:K46)</f>
        <v>524</v>
      </c>
      <c r="M46" s="69"/>
      <c r="S46" s="68"/>
      <c r="T46" s="68"/>
      <c r="U46" s="68"/>
      <c r="V46" s="68"/>
      <c r="W46" s="76"/>
      <c r="X46" s="68"/>
      <c r="Y46" s="72"/>
    </row>
    <row r="47" spans="1:25" ht="11.25">
      <c r="A47" s="68">
        <v>15</v>
      </c>
      <c r="B47" s="74" t="str">
        <f>'Girl''s Team'!C16</f>
        <v>Warren Fitzgerald</v>
      </c>
      <c r="C47" s="74"/>
      <c r="D47" s="74"/>
      <c r="E47" s="74"/>
      <c r="F47" s="74"/>
      <c r="G47" s="78"/>
      <c r="S47" s="68"/>
      <c r="T47" s="74" t="str">
        <f>IF(T36=" "," ",(IF(T36=N30,N42,N30)))</f>
        <v>Richmond</v>
      </c>
      <c r="U47" s="74"/>
      <c r="V47" s="74"/>
      <c r="W47" s="74"/>
      <c r="X47" s="74"/>
      <c r="Y47" s="78"/>
    </row>
    <row r="48" spans="2:25" ht="11.25">
      <c r="B48" s="83">
        <v>142</v>
      </c>
      <c r="C48" s="83">
        <v>115</v>
      </c>
      <c r="D48" s="83">
        <v>120</v>
      </c>
      <c r="E48" s="83"/>
      <c r="F48" s="69">
        <f>SUM(B48:E48)</f>
        <v>377</v>
      </c>
      <c r="G48" s="69"/>
      <c r="T48" s="83">
        <v>224</v>
      </c>
      <c r="U48" s="83">
        <v>220</v>
      </c>
      <c r="V48" s="83">
        <v>154</v>
      </c>
      <c r="W48" s="83"/>
      <c r="X48" s="69">
        <f>SUM(T48:W48)</f>
        <v>598</v>
      </c>
      <c r="Y48" s="69"/>
    </row>
    <row r="49" ht="11.25">
      <c r="G49" s="68"/>
    </row>
    <row r="50" ht="11.25">
      <c r="G50" s="68"/>
    </row>
    <row r="51" ht="11.25">
      <c r="G51" s="68"/>
    </row>
    <row r="52" ht="11.25">
      <c r="G52" s="68"/>
    </row>
  </sheetData>
  <sheetProtection password="CC3D" sheet="1" objects="1" scenarios="1" selectLockedCells="1"/>
  <printOptions horizontalCentered="1" verticalCentered="1"/>
  <pageMargins left="0.51" right="0.42" top="0.5" bottom="0.5" header="0.5" footer="0.5"/>
  <pageSetup fitToHeight="1" fitToWidth="1" horizontalDpi="600" verticalDpi="600" orientation="landscape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T400"/>
  <sheetViews>
    <sheetView view="pageBreakPreview" zoomScaleNormal="50" zoomScaleSheetLayoutView="100" zoomScalePageLayoutView="0" workbookViewId="0" topLeftCell="A166">
      <selection activeCell="H398" sqref="H398:I398"/>
    </sheetView>
  </sheetViews>
  <sheetFormatPr defaultColWidth="8.8515625" defaultRowHeight="12.75"/>
  <cols>
    <col min="1" max="1" width="5.7109375" style="29" customWidth="1"/>
    <col min="2" max="2" width="40.8515625" style="33" customWidth="1"/>
    <col min="3" max="5" width="10.28125" style="0" customWidth="1"/>
    <col min="6" max="9" width="10.28125" style="19" customWidth="1"/>
    <col min="10" max="10" width="13.421875" style="19" customWidth="1"/>
    <col min="11" max="11" width="5.7109375" style="0" customWidth="1"/>
    <col min="12" max="12" width="40.8515625" style="0" customWidth="1"/>
    <col min="13" max="19" width="10.28125" style="0" customWidth="1"/>
    <col min="20" max="20" width="13.421875" style="0" customWidth="1"/>
  </cols>
  <sheetData>
    <row r="1" spans="1:20" ht="30" customHeight="1">
      <c r="A1" s="94" t="s">
        <v>32</v>
      </c>
      <c r="B1" s="94"/>
      <c r="C1" s="94"/>
      <c r="D1" s="13"/>
      <c r="E1" s="94" t="s">
        <v>33</v>
      </c>
      <c r="F1" s="94"/>
      <c r="G1" s="41" t="str">
        <f>Input!C2</f>
        <v>St. Clair Shores Lakeview</v>
      </c>
      <c r="H1" s="14"/>
      <c r="I1" s="14"/>
      <c r="J1" s="15"/>
      <c r="K1" s="94" t="s">
        <v>32</v>
      </c>
      <c r="L1" s="94"/>
      <c r="M1" s="94"/>
      <c r="N1" s="13"/>
      <c r="O1" s="94" t="s">
        <v>33</v>
      </c>
      <c r="P1" s="94"/>
      <c r="Q1" s="64" t="str">
        <f>Input!O2</f>
        <v>St. Clair Shores Lakeview</v>
      </c>
      <c r="R1" s="14"/>
      <c r="S1" s="14"/>
      <c r="T1" s="15"/>
    </row>
    <row r="2" spans="1:20" ht="30" customHeight="1">
      <c r="A2" s="16"/>
      <c r="B2" s="17" t="s">
        <v>16</v>
      </c>
      <c r="C2" s="12" t="s">
        <v>18</v>
      </c>
      <c r="D2" s="12" t="s">
        <v>19</v>
      </c>
      <c r="E2" s="12" t="s">
        <v>20</v>
      </c>
      <c r="F2" s="18"/>
      <c r="G2" s="18"/>
      <c r="H2" s="18"/>
      <c r="I2" s="18"/>
      <c r="K2" s="16"/>
      <c r="L2" s="17" t="s">
        <v>16</v>
      </c>
      <c r="M2" s="12" t="s">
        <v>18</v>
      </c>
      <c r="N2" s="12" t="s">
        <v>19</v>
      </c>
      <c r="O2" s="12" t="s">
        <v>20</v>
      </c>
      <c r="P2" s="18"/>
      <c r="Q2" s="18"/>
      <c r="R2" s="18"/>
      <c r="S2" s="18"/>
      <c r="T2" s="19"/>
    </row>
    <row r="3" spans="1:20" ht="30" customHeight="1">
      <c r="A3" s="62"/>
      <c r="B3" s="20" t="str">
        <f>Input!B2</f>
        <v>Justin Bashaw</v>
      </c>
      <c r="C3" s="20"/>
      <c r="D3" s="20"/>
      <c r="E3" s="20"/>
      <c r="K3" s="20"/>
      <c r="L3" s="20" t="str">
        <f>Input!N2</f>
        <v>Beth Cooley</v>
      </c>
      <c r="M3" s="22"/>
      <c r="N3" s="22"/>
      <c r="O3" s="22"/>
      <c r="P3" s="19"/>
      <c r="Q3" s="19"/>
      <c r="R3" s="19"/>
      <c r="S3" s="19"/>
      <c r="T3" s="19"/>
    </row>
    <row r="4" spans="1:20" ht="30" customHeight="1">
      <c r="A4" s="62" t="str">
        <f>Input!A3</f>
        <v>L</v>
      </c>
      <c r="B4" s="20" t="str">
        <f>Input!B3</f>
        <v>Mitchell Cunha</v>
      </c>
      <c r="C4" s="20"/>
      <c r="D4" s="20"/>
      <c r="E4" s="20"/>
      <c r="K4" s="62" t="str">
        <f>Input!M3</f>
        <v>L</v>
      </c>
      <c r="L4" s="20" t="str">
        <f>Input!N3</f>
        <v>Tiffany Forsythe</v>
      </c>
      <c r="M4" s="22"/>
      <c r="N4" s="22"/>
      <c r="O4" s="22"/>
      <c r="P4" s="19"/>
      <c r="Q4" s="19"/>
      <c r="R4" s="19"/>
      <c r="S4" s="19"/>
      <c r="T4" s="19"/>
    </row>
    <row r="5" spans="1:20" ht="30" customHeight="1">
      <c r="A5" s="62" t="str">
        <f>Input!A4</f>
        <v>A</v>
      </c>
      <c r="B5" s="20" t="str">
        <f>Input!B4</f>
        <v>Jacob Richard</v>
      </c>
      <c r="C5" s="20"/>
      <c r="D5" s="20"/>
      <c r="E5" s="20"/>
      <c r="K5" s="62" t="str">
        <f>Input!M4</f>
        <v>A</v>
      </c>
      <c r="L5" s="20" t="str">
        <f>Input!N4</f>
        <v>Molly Krist</v>
      </c>
      <c r="M5" s="22"/>
      <c r="N5" s="22"/>
      <c r="O5" s="22"/>
      <c r="P5" s="19"/>
      <c r="Q5" s="19"/>
      <c r="R5" s="19"/>
      <c r="S5" s="19"/>
      <c r="T5" s="19"/>
    </row>
    <row r="6" spans="1:20" ht="30" customHeight="1">
      <c r="A6" s="62" t="str">
        <f>Input!A5</f>
        <v>N</v>
      </c>
      <c r="B6" s="20" t="str">
        <f>Input!B5</f>
        <v>Joseph Romano</v>
      </c>
      <c r="C6" s="20"/>
      <c r="D6" s="20"/>
      <c r="E6" s="20"/>
      <c r="K6" s="62" t="str">
        <f>Input!M5</f>
        <v>N</v>
      </c>
      <c r="L6" s="20" t="str">
        <f>Input!N5</f>
        <v>Sarah Kuczynski</v>
      </c>
      <c r="M6" s="22"/>
      <c r="N6" s="22"/>
      <c r="O6" s="22"/>
      <c r="P6" s="19"/>
      <c r="Q6" s="19"/>
      <c r="R6" s="19"/>
      <c r="S6" s="19"/>
      <c r="T6" s="19"/>
    </row>
    <row r="7" spans="1:20" ht="30" customHeight="1">
      <c r="A7" s="62" t="str">
        <f>Input!A6</f>
        <v>E</v>
      </c>
      <c r="B7" s="20" t="str">
        <f>Input!B6</f>
        <v>Matthew Schalk</v>
      </c>
      <c r="C7" s="20"/>
      <c r="D7" s="20"/>
      <c r="E7" s="20"/>
      <c r="K7" s="62" t="str">
        <f>Input!M6</f>
        <v>E</v>
      </c>
      <c r="L7" s="20" t="str">
        <f>Input!N6</f>
        <v>Paige Owen</v>
      </c>
      <c r="M7" s="22"/>
      <c r="N7" s="22"/>
      <c r="O7" s="22"/>
      <c r="P7" s="19"/>
      <c r="Q7" s="19"/>
      <c r="R7" s="19"/>
      <c r="S7" s="19"/>
      <c r="T7" s="19"/>
    </row>
    <row r="8" spans="1:20" ht="30" customHeight="1">
      <c r="A8" s="62"/>
      <c r="B8" s="20" t="str">
        <f>Input!B7</f>
        <v>Tyler Trevisan</v>
      </c>
      <c r="C8" s="20"/>
      <c r="D8" s="20"/>
      <c r="E8" s="20"/>
      <c r="K8" s="62"/>
      <c r="L8" s="20" t="str">
        <f>Input!N7</f>
        <v>Krysta Peirce</v>
      </c>
      <c r="M8" s="22"/>
      <c r="N8" s="22"/>
      <c r="O8" s="22"/>
      <c r="P8" s="19"/>
      <c r="Q8" s="19"/>
      <c r="R8" s="19"/>
      <c r="S8" s="19"/>
      <c r="T8" s="19"/>
    </row>
    <row r="9" spans="1:20" ht="30" customHeight="1">
      <c r="A9" s="62">
        <f>Input!A8</f>
        <v>3</v>
      </c>
      <c r="B9" s="20">
        <f>Input!B8</f>
        <v>0</v>
      </c>
      <c r="C9" s="20"/>
      <c r="D9" s="20"/>
      <c r="E9" s="20"/>
      <c r="K9" s="62">
        <f>Input!M8</f>
        <v>33</v>
      </c>
      <c r="L9" s="20" t="str">
        <f>Input!N8</f>
        <v>Christina Thomas</v>
      </c>
      <c r="M9" s="22"/>
      <c r="N9" s="22"/>
      <c r="O9" s="22"/>
      <c r="P9" s="19"/>
      <c r="Q9" s="19"/>
      <c r="R9" s="19"/>
      <c r="S9" s="19"/>
      <c r="T9" s="19"/>
    </row>
    <row r="10" spans="1:20" ht="30" customHeight="1">
      <c r="A10" s="62"/>
      <c r="B10" s="20">
        <f>Input!B9</f>
        <v>0</v>
      </c>
      <c r="C10" s="20"/>
      <c r="D10" s="20"/>
      <c r="E10" s="20"/>
      <c r="K10" s="62"/>
      <c r="L10" s="20">
        <f>Input!N9</f>
        <v>0</v>
      </c>
      <c r="M10" s="22"/>
      <c r="N10" s="22"/>
      <c r="O10" s="22"/>
      <c r="P10" s="19"/>
      <c r="Q10" s="19"/>
      <c r="R10" s="19"/>
      <c r="S10" s="19"/>
      <c r="T10" s="19"/>
    </row>
    <row r="11" spans="1:20" ht="30" customHeight="1">
      <c r="A11" s="62"/>
      <c r="B11" s="20">
        <f>Input!B10</f>
        <v>0</v>
      </c>
      <c r="C11" s="20"/>
      <c r="D11" s="20"/>
      <c r="E11" s="20"/>
      <c r="F11" s="23"/>
      <c r="G11" s="24"/>
      <c r="H11" s="24"/>
      <c r="I11" s="24"/>
      <c r="J11" s="25"/>
      <c r="K11" s="20"/>
      <c r="L11" s="20">
        <f>Input!N10</f>
        <v>0</v>
      </c>
      <c r="M11" s="22"/>
      <c r="N11" s="22"/>
      <c r="O11" s="22"/>
      <c r="P11" s="23"/>
      <c r="Q11" s="24"/>
      <c r="R11" s="24"/>
      <c r="S11" s="24"/>
      <c r="T11" s="24"/>
    </row>
    <row r="12" spans="1:20" ht="30" customHeight="1">
      <c r="A12" s="62"/>
      <c r="B12" s="20" t="str">
        <f>Input!B11</f>
        <v>Split Score</v>
      </c>
      <c r="C12" s="20"/>
      <c r="D12" s="20"/>
      <c r="E12" s="20"/>
      <c r="F12" s="18" t="s">
        <v>21</v>
      </c>
      <c r="G12" s="18" t="s">
        <v>22</v>
      </c>
      <c r="H12" s="18" t="s">
        <v>23</v>
      </c>
      <c r="I12" s="18" t="s">
        <v>24</v>
      </c>
      <c r="J12" s="26" t="s">
        <v>35</v>
      </c>
      <c r="K12" s="20"/>
      <c r="L12" s="20" t="str">
        <f>Input!N11</f>
        <v>Split Score</v>
      </c>
      <c r="M12" s="22"/>
      <c r="N12" s="22"/>
      <c r="O12" s="22"/>
      <c r="P12" s="18" t="s">
        <v>21</v>
      </c>
      <c r="Q12" s="18" t="s">
        <v>22</v>
      </c>
      <c r="R12" s="18" t="s">
        <v>23</v>
      </c>
      <c r="S12" s="18" t="s">
        <v>24</v>
      </c>
      <c r="T12" s="26" t="s">
        <v>35</v>
      </c>
    </row>
    <row r="13" spans="1:20" ht="30" customHeight="1">
      <c r="A13" s="62"/>
      <c r="B13" s="27"/>
      <c r="C13" s="20"/>
      <c r="D13" s="20"/>
      <c r="E13" s="20"/>
      <c r="F13" s="28"/>
      <c r="G13" s="28"/>
      <c r="H13" s="28"/>
      <c r="I13" s="28"/>
      <c r="J13" s="28"/>
      <c r="K13" s="20"/>
      <c r="L13" s="27"/>
      <c r="M13" s="28"/>
      <c r="N13" s="28"/>
      <c r="O13" s="28"/>
      <c r="P13" s="28"/>
      <c r="Q13" s="28"/>
      <c r="R13" s="28"/>
      <c r="S13" s="28"/>
      <c r="T13" s="28"/>
    </row>
    <row r="14" spans="2:20" ht="30" customHeight="1">
      <c r="B14" s="30" t="s">
        <v>37</v>
      </c>
      <c r="C14" s="54">
        <f>A9</f>
        <v>3</v>
      </c>
      <c r="D14" s="54">
        <v>25</v>
      </c>
      <c r="E14" s="54">
        <v>23</v>
      </c>
      <c r="F14" s="93">
        <v>21</v>
      </c>
      <c r="G14" s="93"/>
      <c r="H14" s="93">
        <v>19</v>
      </c>
      <c r="I14" s="93"/>
      <c r="K14" s="29"/>
      <c r="L14" s="30" t="s">
        <v>37</v>
      </c>
      <c r="M14" s="54">
        <f>K9</f>
        <v>33</v>
      </c>
      <c r="N14" s="54">
        <v>53</v>
      </c>
      <c r="O14" s="54">
        <v>51</v>
      </c>
      <c r="P14" s="93">
        <v>49</v>
      </c>
      <c r="Q14" s="93"/>
      <c r="R14" s="93">
        <v>47</v>
      </c>
      <c r="S14" s="93"/>
      <c r="T14" s="19"/>
    </row>
    <row r="15" spans="1:20" ht="30" customHeight="1">
      <c r="A15" s="95" t="s">
        <v>38</v>
      </c>
      <c r="B15" s="95"/>
      <c r="C15" s="9"/>
      <c r="D15" s="9"/>
      <c r="E15" s="9"/>
      <c r="F15" s="15"/>
      <c r="G15" s="15"/>
      <c r="H15" s="15"/>
      <c r="I15" s="15"/>
      <c r="J15" s="15"/>
      <c r="K15" s="95" t="s">
        <v>38</v>
      </c>
      <c r="L15" s="95"/>
      <c r="M15" s="9"/>
      <c r="N15" s="9"/>
      <c r="O15" s="9"/>
      <c r="P15" s="15"/>
      <c r="Q15" s="15"/>
      <c r="R15" s="15"/>
      <c r="S15" s="15"/>
      <c r="T15" s="15"/>
    </row>
    <row r="16" spans="1:20" ht="30" customHeight="1">
      <c r="A16" s="31"/>
      <c r="B16" s="31"/>
      <c r="C16" s="6"/>
      <c r="D16" s="6"/>
      <c r="E16" s="6"/>
      <c r="F16" s="32"/>
      <c r="G16" s="32"/>
      <c r="H16" s="32"/>
      <c r="I16" s="32"/>
      <c r="J16" s="32"/>
      <c r="K16" s="29"/>
      <c r="L16" s="33"/>
      <c r="P16" s="19"/>
      <c r="Q16" s="19"/>
      <c r="R16" s="19"/>
      <c r="S16" s="19"/>
      <c r="T16" s="19"/>
    </row>
    <row r="17" spans="1:20" ht="30" customHeight="1">
      <c r="A17" s="94" t="s">
        <v>32</v>
      </c>
      <c r="B17" s="94"/>
      <c r="C17" s="94"/>
      <c r="D17" s="13"/>
      <c r="E17" s="94" t="s">
        <v>33</v>
      </c>
      <c r="F17" s="94"/>
      <c r="G17" s="57" t="str">
        <f>Input!C14</f>
        <v>Utica Eisenhower</v>
      </c>
      <c r="H17" s="14"/>
      <c r="I17" s="14"/>
      <c r="J17" s="15"/>
      <c r="K17" s="94" t="s">
        <v>32</v>
      </c>
      <c r="L17" s="94"/>
      <c r="M17" s="94"/>
      <c r="N17" s="13"/>
      <c r="O17" s="94" t="s">
        <v>33</v>
      </c>
      <c r="P17" s="94"/>
      <c r="Q17" s="41" t="str">
        <f>Input!O14</f>
        <v>Utica Eisenhower</v>
      </c>
      <c r="R17" s="14"/>
      <c r="S17" s="14"/>
      <c r="T17" s="15"/>
    </row>
    <row r="18" spans="1:20" ht="30" customHeight="1">
      <c r="A18" s="16"/>
      <c r="B18" s="17" t="s">
        <v>16</v>
      </c>
      <c r="C18" s="12" t="s">
        <v>18</v>
      </c>
      <c r="D18" s="12" t="s">
        <v>19</v>
      </c>
      <c r="E18" s="12" t="s">
        <v>20</v>
      </c>
      <c r="F18" s="18"/>
      <c r="G18" s="18"/>
      <c r="H18" s="18"/>
      <c r="I18" s="18"/>
      <c r="K18" s="16"/>
      <c r="L18" s="17" t="s">
        <v>16</v>
      </c>
      <c r="M18" s="12" t="s">
        <v>18</v>
      </c>
      <c r="N18" s="12" t="s">
        <v>19</v>
      </c>
      <c r="O18" s="12" t="s">
        <v>20</v>
      </c>
      <c r="P18" s="18"/>
      <c r="Q18" s="18"/>
      <c r="R18" s="18"/>
      <c r="S18" s="18"/>
      <c r="T18" s="19"/>
    </row>
    <row r="19" spans="1:20" ht="30" customHeight="1">
      <c r="A19" s="62"/>
      <c r="B19" s="20" t="str">
        <f>Input!B14</f>
        <v>Nicholas Krett</v>
      </c>
      <c r="C19" s="22"/>
      <c r="D19" s="22"/>
      <c r="E19" s="22"/>
      <c r="K19" s="62"/>
      <c r="L19" s="20" t="str">
        <f>Input!N14</f>
        <v>Hannah Craft</v>
      </c>
      <c r="M19" s="22"/>
      <c r="N19" s="22"/>
      <c r="O19" s="22"/>
      <c r="P19" s="19"/>
      <c r="Q19" s="19"/>
      <c r="R19" s="19"/>
      <c r="S19" s="19"/>
      <c r="T19" s="19"/>
    </row>
    <row r="20" spans="1:20" ht="30" customHeight="1">
      <c r="A20" s="62" t="str">
        <f>Input!A15</f>
        <v>L</v>
      </c>
      <c r="B20" s="20" t="str">
        <f>Input!B15</f>
        <v>Kyle Driscoll</v>
      </c>
      <c r="C20" s="22"/>
      <c r="D20" s="22"/>
      <c r="E20" s="22"/>
      <c r="K20" s="62" t="str">
        <f>Input!M15</f>
        <v>L</v>
      </c>
      <c r="L20" s="20" t="str">
        <f>Input!N15</f>
        <v>Madison McDamara</v>
      </c>
      <c r="M20" s="22"/>
      <c r="N20" s="22"/>
      <c r="O20" s="22"/>
      <c r="P20" s="19"/>
      <c r="Q20" s="19"/>
      <c r="R20" s="19"/>
      <c r="S20" s="19"/>
      <c r="T20" s="19"/>
    </row>
    <row r="21" spans="1:20" ht="30" customHeight="1">
      <c r="A21" s="62" t="str">
        <f>Input!A16</f>
        <v>A</v>
      </c>
      <c r="B21" s="20" t="str">
        <f>Input!B16</f>
        <v>Nick Nevorski</v>
      </c>
      <c r="C21" s="22"/>
      <c r="D21" s="22"/>
      <c r="E21" s="22"/>
      <c r="K21" s="62" t="str">
        <f>Input!M16</f>
        <v>A</v>
      </c>
      <c r="L21" s="20" t="str">
        <f>Input!N16</f>
        <v>Nicole Yakimovich</v>
      </c>
      <c r="M21" s="22"/>
      <c r="N21" s="22"/>
      <c r="O21" s="22"/>
      <c r="P21" s="19"/>
      <c r="Q21" s="19"/>
      <c r="R21" s="19"/>
      <c r="S21" s="19"/>
      <c r="T21" s="19"/>
    </row>
    <row r="22" spans="1:20" ht="30" customHeight="1">
      <c r="A22" s="62" t="str">
        <f>Input!A17</f>
        <v>N</v>
      </c>
      <c r="B22" s="20" t="str">
        <f>Input!B17</f>
        <v>Kevin Craft</v>
      </c>
      <c r="C22" s="22"/>
      <c r="D22" s="22"/>
      <c r="E22" s="22"/>
      <c r="K22" s="62" t="str">
        <f>Input!M17</f>
        <v>N</v>
      </c>
      <c r="L22" s="20" t="str">
        <f>Input!N17</f>
        <v>Haley Zynda</v>
      </c>
      <c r="M22" s="22"/>
      <c r="N22" s="22"/>
      <c r="O22" s="22"/>
      <c r="P22" s="19"/>
      <c r="Q22" s="19"/>
      <c r="R22" s="19"/>
      <c r="S22" s="19"/>
      <c r="T22" s="19"/>
    </row>
    <row r="23" spans="1:20" ht="30" customHeight="1">
      <c r="A23" s="62" t="str">
        <f>Input!A18</f>
        <v>E</v>
      </c>
      <c r="B23" s="20" t="str">
        <f>Input!B18</f>
        <v>Andrew Morrison</v>
      </c>
      <c r="C23" s="22"/>
      <c r="D23" s="22"/>
      <c r="E23" s="22"/>
      <c r="K23" s="62" t="str">
        <f>Input!M18</f>
        <v>E</v>
      </c>
      <c r="L23" s="20" t="str">
        <f>Input!N18</f>
        <v>Carly Schiner</v>
      </c>
      <c r="M23" s="22"/>
      <c r="N23" s="22"/>
      <c r="O23" s="22"/>
      <c r="P23" s="19"/>
      <c r="Q23" s="19"/>
      <c r="R23" s="19"/>
      <c r="S23" s="19"/>
      <c r="T23" s="19"/>
    </row>
    <row r="24" spans="1:20" ht="30" customHeight="1">
      <c r="A24" s="62"/>
      <c r="B24" s="20" t="str">
        <f>Input!B19</f>
        <v>Jesse Schneider</v>
      </c>
      <c r="C24" s="22"/>
      <c r="D24" s="22"/>
      <c r="E24" s="22"/>
      <c r="K24" s="62"/>
      <c r="L24" s="20" t="str">
        <f>Input!N19</f>
        <v>Elizabeth Ireland</v>
      </c>
      <c r="M24" s="22"/>
      <c r="N24" s="22"/>
      <c r="O24" s="22"/>
      <c r="P24" s="19"/>
      <c r="Q24" s="19"/>
      <c r="R24" s="19"/>
      <c r="S24" s="19"/>
      <c r="T24" s="19"/>
    </row>
    <row r="25" spans="1:20" ht="30" customHeight="1">
      <c r="A25" s="62">
        <f>Input!A20</f>
        <v>4</v>
      </c>
      <c r="B25" s="20">
        <f>Input!B20</f>
        <v>0</v>
      </c>
      <c r="C25" s="22"/>
      <c r="D25" s="22"/>
      <c r="E25" s="22"/>
      <c r="K25" s="62">
        <f>Input!M20</f>
        <v>34</v>
      </c>
      <c r="L25" s="20" t="str">
        <f>Input!N20</f>
        <v>Geri Olson</v>
      </c>
      <c r="M25" s="22"/>
      <c r="N25" s="22"/>
      <c r="O25" s="22"/>
      <c r="P25" s="19"/>
      <c r="Q25" s="19"/>
      <c r="R25" s="19"/>
      <c r="S25" s="19"/>
      <c r="T25" s="19"/>
    </row>
    <row r="26" spans="1:20" ht="30" customHeight="1">
      <c r="A26" s="62"/>
      <c r="B26" s="20">
        <f>Input!B21</f>
        <v>0</v>
      </c>
      <c r="C26" s="22"/>
      <c r="D26" s="22"/>
      <c r="E26" s="22"/>
      <c r="K26" s="20"/>
      <c r="L26" s="20">
        <f>Input!N21</f>
        <v>0</v>
      </c>
      <c r="M26" s="22"/>
      <c r="N26" s="22"/>
      <c r="O26" s="22"/>
      <c r="P26" s="19"/>
      <c r="Q26" s="19"/>
      <c r="R26" s="19"/>
      <c r="S26" s="19"/>
      <c r="T26" s="19"/>
    </row>
    <row r="27" spans="1:20" ht="30" customHeight="1">
      <c r="A27" s="62"/>
      <c r="B27" s="20">
        <f>Input!B22</f>
        <v>0</v>
      </c>
      <c r="C27" s="22"/>
      <c r="D27" s="22"/>
      <c r="E27" s="22"/>
      <c r="F27" s="23"/>
      <c r="G27" s="24"/>
      <c r="H27" s="24"/>
      <c r="I27" s="24"/>
      <c r="J27" s="25"/>
      <c r="K27" s="20"/>
      <c r="L27" s="20">
        <f>Input!N22</f>
        <v>0</v>
      </c>
      <c r="M27" s="22"/>
      <c r="N27" s="22"/>
      <c r="O27" s="22"/>
      <c r="P27" s="23"/>
      <c r="Q27" s="24"/>
      <c r="R27" s="24"/>
      <c r="S27" s="24"/>
      <c r="T27" s="24"/>
    </row>
    <row r="28" spans="1:20" ht="30" customHeight="1">
      <c r="A28" s="62"/>
      <c r="B28" s="20" t="str">
        <f>Input!B23</f>
        <v>Split Score</v>
      </c>
      <c r="C28" s="22"/>
      <c r="D28" s="22"/>
      <c r="E28" s="22"/>
      <c r="F28" s="18" t="s">
        <v>21</v>
      </c>
      <c r="G28" s="18" t="s">
        <v>22</v>
      </c>
      <c r="H28" s="18" t="s">
        <v>23</v>
      </c>
      <c r="I28" s="18" t="s">
        <v>24</v>
      </c>
      <c r="J28" s="26" t="s">
        <v>35</v>
      </c>
      <c r="K28" s="20"/>
      <c r="L28" s="20" t="str">
        <f>Input!N23</f>
        <v>Split Score</v>
      </c>
      <c r="M28" s="22"/>
      <c r="N28" s="22"/>
      <c r="O28" s="22"/>
      <c r="P28" s="18" t="s">
        <v>21</v>
      </c>
      <c r="Q28" s="18" t="s">
        <v>22</v>
      </c>
      <c r="R28" s="18" t="s">
        <v>23</v>
      </c>
      <c r="S28" s="18" t="s">
        <v>24</v>
      </c>
      <c r="T28" s="26" t="s">
        <v>35</v>
      </c>
    </row>
    <row r="29" spans="1:20" ht="30" customHeight="1">
      <c r="A29" s="20"/>
      <c r="B29" s="27"/>
      <c r="C29" s="28"/>
      <c r="D29" s="28"/>
      <c r="E29" s="28"/>
      <c r="F29" s="28"/>
      <c r="G29" s="28"/>
      <c r="H29" s="28"/>
      <c r="I29" s="28"/>
      <c r="J29" s="28"/>
      <c r="K29" s="20"/>
      <c r="L29" s="27"/>
      <c r="M29" s="28"/>
      <c r="N29" s="28"/>
      <c r="O29" s="28"/>
      <c r="P29" s="28"/>
      <c r="Q29" s="28"/>
      <c r="R29" s="28"/>
      <c r="S29" s="28"/>
      <c r="T29" s="28"/>
    </row>
    <row r="30" spans="2:20" ht="30" customHeight="1">
      <c r="B30" s="30" t="s">
        <v>37</v>
      </c>
      <c r="C30" s="54">
        <f>A25</f>
        <v>4</v>
      </c>
      <c r="D30" s="54">
        <v>6</v>
      </c>
      <c r="E30" s="54">
        <v>8</v>
      </c>
      <c r="F30" s="93">
        <v>10</v>
      </c>
      <c r="G30" s="93"/>
      <c r="H30" s="93">
        <v>12</v>
      </c>
      <c r="I30" s="93"/>
      <c r="K30" s="29"/>
      <c r="L30" s="30" t="s">
        <v>37</v>
      </c>
      <c r="M30" s="54">
        <f>K25</f>
        <v>34</v>
      </c>
      <c r="N30" s="54">
        <v>36</v>
      </c>
      <c r="O30" s="54">
        <v>38</v>
      </c>
      <c r="P30" s="93">
        <v>40</v>
      </c>
      <c r="Q30" s="93"/>
      <c r="R30" s="93">
        <v>42</v>
      </c>
      <c r="S30" s="93"/>
      <c r="T30" s="19"/>
    </row>
    <row r="31" spans="1:20" ht="30" customHeight="1">
      <c r="A31" s="95" t="s">
        <v>38</v>
      </c>
      <c r="B31" s="95"/>
      <c r="C31" s="9"/>
      <c r="D31" s="9"/>
      <c r="E31" s="9"/>
      <c r="F31" s="15"/>
      <c r="G31" s="15"/>
      <c r="H31" s="15"/>
      <c r="I31" s="15"/>
      <c r="J31" s="15"/>
      <c r="K31" s="95" t="s">
        <v>38</v>
      </c>
      <c r="L31" s="95"/>
      <c r="M31" s="9"/>
      <c r="N31" s="9"/>
      <c r="O31" s="9"/>
      <c r="P31" s="15"/>
      <c r="Q31" s="15"/>
      <c r="R31" s="15"/>
      <c r="S31" s="15"/>
      <c r="T31" s="15"/>
    </row>
    <row r="32" spans="1:20" ht="30" customHeight="1">
      <c r="A32" s="31"/>
      <c r="B32" s="31"/>
      <c r="C32" s="6"/>
      <c r="D32" s="6"/>
      <c r="E32" s="6"/>
      <c r="F32" s="32"/>
      <c r="G32" s="32"/>
      <c r="H32" s="32"/>
      <c r="I32" s="32"/>
      <c r="J32" s="32"/>
      <c r="K32" s="29"/>
      <c r="L32" s="33"/>
      <c r="P32" s="19"/>
      <c r="Q32" s="19"/>
      <c r="R32" s="19"/>
      <c r="S32" s="19"/>
      <c r="T32" s="19"/>
    </row>
    <row r="33" spans="1:20" ht="30" customHeight="1">
      <c r="A33" s="94" t="s">
        <v>32</v>
      </c>
      <c r="B33" s="94"/>
      <c r="C33" s="94"/>
      <c r="D33" s="13"/>
      <c r="E33" s="94" t="s">
        <v>33</v>
      </c>
      <c r="F33" s="94"/>
      <c r="G33" s="41" t="str">
        <f>Input!C26</f>
        <v>East Point East Detroit</v>
      </c>
      <c r="H33" s="14"/>
      <c r="I33" s="14"/>
      <c r="J33" s="15"/>
      <c r="K33" s="94" t="s">
        <v>32</v>
      </c>
      <c r="L33" s="94"/>
      <c r="M33" s="94"/>
      <c r="N33" s="13"/>
      <c r="O33" s="94" t="s">
        <v>33</v>
      </c>
      <c r="P33" s="94"/>
      <c r="Q33" s="57" t="str">
        <f>Input!O26</f>
        <v>East Point East Detroit</v>
      </c>
      <c r="R33" s="14"/>
      <c r="S33" s="14"/>
      <c r="T33" s="15"/>
    </row>
    <row r="34" spans="1:20" ht="30" customHeight="1">
      <c r="A34" s="16"/>
      <c r="B34" s="17" t="s">
        <v>16</v>
      </c>
      <c r="C34" s="12" t="s">
        <v>18</v>
      </c>
      <c r="D34" s="12" t="s">
        <v>19</v>
      </c>
      <c r="E34" s="12" t="s">
        <v>20</v>
      </c>
      <c r="F34" s="18"/>
      <c r="G34" s="18"/>
      <c r="H34" s="18"/>
      <c r="I34" s="18"/>
      <c r="K34" s="16"/>
      <c r="L34" s="17" t="s">
        <v>16</v>
      </c>
      <c r="M34" s="12" t="s">
        <v>18</v>
      </c>
      <c r="N34" s="12" t="s">
        <v>19</v>
      </c>
      <c r="O34" s="12" t="s">
        <v>20</v>
      </c>
      <c r="P34" s="18"/>
      <c r="Q34" s="18"/>
      <c r="R34" s="18"/>
      <c r="S34" s="18"/>
      <c r="T34" s="19"/>
    </row>
    <row r="35" spans="1:20" ht="30" customHeight="1">
      <c r="A35" s="62"/>
      <c r="B35" s="20" t="str">
        <f>Input!B26</f>
        <v>Chad Sikorski</v>
      </c>
      <c r="C35" s="22"/>
      <c r="D35" s="22"/>
      <c r="E35" s="22"/>
      <c r="K35" s="62"/>
      <c r="L35" s="20" t="str">
        <f>Input!N26</f>
        <v>Kaitlyn Paynter</v>
      </c>
      <c r="M35" s="22"/>
      <c r="N35" s="22"/>
      <c r="O35" s="22"/>
      <c r="P35" s="19"/>
      <c r="Q35" s="19"/>
      <c r="R35" s="19"/>
      <c r="S35" s="19"/>
      <c r="T35" s="19"/>
    </row>
    <row r="36" spans="1:20" ht="30" customHeight="1">
      <c r="A36" s="62" t="str">
        <f>Input!A27</f>
        <v>L</v>
      </c>
      <c r="B36" s="20" t="str">
        <f>Input!B27</f>
        <v>Andrew Whitlow</v>
      </c>
      <c r="C36" s="22"/>
      <c r="D36" s="22"/>
      <c r="E36" s="22"/>
      <c r="K36" s="62" t="str">
        <f>Input!M27</f>
        <v>L</v>
      </c>
      <c r="L36" s="20">
        <f>Input!N50</f>
        <v>0</v>
      </c>
      <c r="M36" s="22"/>
      <c r="N36" s="22"/>
      <c r="O36" s="22"/>
      <c r="P36" s="19"/>
      <c r="Q36" s="19"/>
      <c r="R36" s="19"/>
      <c r="S36" s="19"/>
      <c r="T36" s="19"/>
    </row>
    <row r="37" spans="1:20" ht="30" customHeight="1">
      <c r="A37" s="62" t="str">
        <f>Input!A28</f>
        <v>A</v>
      </c>
      <c r="B37" s="20" t="str">
        <f>Input!B28</f>
        <v>Will Dyrval</v>
      </c>
      <c r="C37" s="22"/>
      <c r="D37" s="22"/>
      <c r="E37" s="22"/>
      <c r="K37" s="62" t="str">
        <f>Input!M28</f>
        <v>A</v>
      </c>
      <c r="L37" s="20" t="str">
        <f>Input!N28</f>
        <v>Rebecca Zilinski</v>
      </c>
      <c r="M37" s="22"/>
      <c r="N37" s="22"/>
      <c r="O37" s="22"/>
      <c r="P37" s="19"/>
      <c r="Q37" s="19"/>
      <c r="R37" s="19"/>
      <c r="S37" s="19"/>
      <c r="T37" s="19"/>
    </row>
    <row r="38" spans="1:20" ht="30" customHeight="1">
      <c r="A38" s="62" t="str">
        <f>Input!A29</f>
        <v>N</v>
      </c>
      <c r="B38" s="20" t="str">
        <f>Input!B29</f>
        <v>Cameron Kenaan</v>
      </c>
      <c r="C38" s="22"/>
      <c r="D38" s="22"/>
      <c r="E38" s="22"/>
      <c r="K38" s="62" t="str">
        <f>Input!M29</f>
        <v>N</v>
      </c>
      <c r="L38" s="20" t="str">
        <f>Input!N29</f>
        <v>Sarah Corbit</v>
      </c>
      <c r="M38" s="22"/>
      <c r="N38" s="22"/>
      <c r="O38" s="22"/>
      <c r="P38" s="19"/>
      <c r="Q38" s="19"/>
      <c r="R38" s="19"/>
      <c r="S38" s="19"/>
      <c r="T38" s="19"/>
    </row>
    <row r="39" spans="1:20" ht="30" customHeight="1">
      <c r="A39" s="62" t="str">
        <f>Input!A30</f>
        <v>E</v>
      </c>
      <c r="B39" s="20" t="str">
        <f>Input!B30</f>
        <v>Darien Cook</v>
      </c>
      <c r="C39" s="22"/>
      <c r="D39" s="22"/>
      <c r="E39" s="22"/>
      <c r="K39" s="62" t="str">
        <f>Input!M30</f>
        <v>E</v>
      </c>
      <c r="L39" s="20" t="str">
        <f>Input!N30</f>
        <v>Haley Jugowicz</v>
      </c>
      <c r="M39" s="22"/>
      <c r="N39" s="22"/>
      <c r="O39" s="22"/>
      <c r="P39" s="19"/>
      <c r="Q39" s="19"/>
      <c r="R39" s="19"/>
      <c r="S39" s="19"/>
      <c r="T39" s="19"/>
    </row>
    <row r="40" spans="1:20" ht="30" customHeight="1">
      <c r="A40" s="62"/>
      <c r="B40" s="20" t="str">
        <f>Input!B31</f>
        <v>Ryan Halperin</v>
      </c>
      <c r="C40" s="22"/>
      <c r="D40" s="22"/>
      <c r="E40" s="22"/>
      <c r="K40" s="62"/>
      <c r="L40" s="20" t="str">
        <f>Input!N31</f>
        <v>Ashlee Gebstadt</v>
      </c>
      <c r="M40" s="22"/>
      <c r="N40" s="22"/>
      <c r="O40" s="22"/>
      <c r="P40" s="19"/>
      <c r="Q40" s="19"/>
      <c r="R40" s="19"/>
      <c r="S40" s="19"/>
      <c r="T40" s="19"/>
    </row>
    <row r="41" spans="1:20" ht="30" customHeight="1">
      <c r="A41" s="62">
        <f>Input!A32</f>
        <v>5</v>
      </c>
      <c r="B41" s="20" t="str">
        <f>Input!B32</f>
        <v>Manuel Ortega</v>
      </c>
      <c r="C41" s="22"/>
      <c r="D41" s="22"/>
      <c r="E41" s="22"/>
      <c r="K41" s="62">
        <f>Input!M32</f>
        <v>35</v>
      </c>
      <c r="L41" s="20">
        <f>Input!N32</f>
        <v>0</v>
      </c>
      <c r="M41" s="22"/>
      <c r="N41" s="22"/>
      <c r="O41" s="22"/>
      <c r="P41" s="19"/>
      <c r="Q41" s="19"/>
      <c r="R41" s="19"/>
      <c r="S41" s="19"/>
      <c r="T41" s="19"/>
    </row>
    <row r="42" spans="1:20" ht="30" customHeight="1">
      <c r="A42" s="62"/>
      <c r="B42" s="20">
        <f>Input!B33</f>
        <v>0</v>
      </c>
      <c r="C42" s="22"/>
      <c r="D42" s="22"/>
      <c r="E42" s="22"/>
      <c r="K42" s="62"/>
      <c r="L42" s="20">
        <f>Input!N33</f>
        <v>0</v>
      </c>
      <c r="M42" s="22"/>
      <c r="N42" s="22"/>
      <c r="O42" s="22"/>
      <c r="P42" s="19"/>
      <c r="Q42" s="19"/>
      <c r="R42" s="19"/>
      <c r="S42" s="19"/>
      <c r="T42" s="19"/>
    </row>
    <row r="43" spans="1:20" ht="30" customHeight="1">
      <c r="A43" s="62"/>
      <c r="B43" s="20">
        <f>Input!B34</f>
        <v>0</v>
      </c>
      <c r="C43" s="22"/>
      <c r="D43" s="22"/>
      <c r="E43" s="22"/>
      <c r="F43" s="23"/>
      <c r="G43" s="24"/>
      <c r="H43" s="24"/>
      <c r="I43" s="24"/>
      <c r="J43" s="25"/>
      <c r="K43" s="62"/>
      <c r="L43" s="20">
        <f>Input!N34</f>
        <v>0</v>
      </c>
      <c r="M43" s="22"/>
      <c r="N43" s="22"/>
      <c r="O43" s="22"/>
      <c r="P43" s="23"/>
      <c r="Q43" s="24"/>
      <c r="R43" s="24"/>
      <c r="S43" s="24"/>
      <c r="T43" s="24"/>
    </row>
    <row r="44" spans="1:20" ht="30" customHeight="1">
      <c r="A44" s="62"/>
      <c r="B44" s="20" t="str">
        <f>Input!B35</f>
        <v>Split Score</v>
      </c>
      <c r="C44" s="22"/>
      <c r="D44" s="22"/>
      <c r="E44" s="22"/>
      <c r="F44" s="18" t="s">
        <v>21</v>
      </c>
      <c r="G44" s="18" t="s">
        <v>22</v>
      </c>
      <c r="H44" s="18" t="s">
        <v>23</v>
      </c>
      <c r="I44" s="18" t="s">
        <v>24</v>
      </c>
      <c r="J44" s="26" t="s">
        <v>35</v>
      </c>
      <c r="K44" s="62"/>
      <c r="L44" s="20" t="str">
        <f>Input!N35</f>
        <v>Split Score</v>
      </c>
      <c r="M44" s="22"/>
      <c r="N44" s="22"/>
      <c r="O44" s="22"/>
      <c r="P44" s="18" t="s">
        <v>21</v>
      </c>
      <c r="Q44" s="18" t="s">
        <v>22</v>
      </c>
      <c r="R44" s="18" t="s">
        <v>23</v>
      </c>
      <c r="S44" s="18" t="s">
        <v>24</v>
      </c>
      <c r="T44" s="26" t="s">
        <v>35</v>
      </c>
    </row>
    <row r="45" spans="1:20" ht="30" customHeight="1">
      <c r="A45" s="62"/>
      <c r="B45" s="27"/>
      <c r="C45" s="28"/>
      <c r="D45" s="28"/>
      <c r="E45" s="28"/>
      <c r="F45" s="28"/>
      <c r="G45" s="28"/>
      <c r="H45" s="28"/>
      <c r="I45" s="28"/>
      <c r="J45" s="28"/>
      <c r="K45" s="62"/>
      <c r="L45" s="27"/>
      <c r="M45" s="28"/>
      <c r="N45" s="28"/>
      <c r="O45" s="28"/>
      <c r="P45" s="28"/>
      <c r="Q45" s="28"/>
      <c r="R45" s="28"/>
      <c r="S45" s="28"/>
      <c r="T45" s="28"/>
    </row>
    <row r="46" spans="2:20" ht="30" customHeight="1">
      <c r="B46" s="30" t="s">
        <v>37</v>
      </c>
      <c r="C46" s="54">
        <f>A41</f>
        <v>5</v>
      </c>
      <c r="D46" s="54">
        <v>3</v>
      </c>
      <c r="E46" s="54">
        <v>25</v>
      </c>
      <c r="F46" s="93">
        <v>23</v>
      </c>
      <c r="G46" s="93"/>
      <c r="H46" s="93">
        <v>21</v>
      </c>
      <c r="I46" s="93"/>
      <c r="K46" s="63"/>
      <c r="L46" s="30" t="s">
        <v>37</v>
      </c>
      <c r="M46" s="54">
        <f>K41</f>
        <v>35</v>
      </c>
      <c r="N46" s="54">
        <v>33</v>
      </c>
      <c r="O46" s="54">
        <v>53</v>
      </c>
      <c r="P46" s="93">
        <v>51</v>
      </c>
      <c r="Q46" s="93"/>
      <c r="R46" s="93">
        <v>49</v>
      </c>
      <c r="S46" s="93"/>
      <c r="T46" s="19"/>
    </row>
    <row r="47" spans="1:20" ht="30" customHeight="1">
      <c r="A47" s="95" t="s">
        <v>38</v>
      </c>
      <c r="B47" s="95"/>
      <c r="C47" s="9"/>
      <c r="D47" s="9"/>
      <c r="E47" s="9"/>
      <c r="F47" s="15"/>
      <c r="G47" s="15"/>
      <c r="H47" s="15"/>
      <c r="I47" s="15"/>
      <c r="J47" s="15"/>
      <c r="K47" s="95" t="s">
        <v>38</v>
      </c>
      <c r="L47" s="95"/>
      <c r="M47" s="9"/>
      <c r="N47" s="9"/>
      <c r="O47" s="9"/>
      <c r="P47" s="15"/>
      <c r="Q47" s="15"/>
      <c r="R47" s="15"/>
      <c r="S47" s="15"/>
      <c r="T47" s="15"/>
    </row>
    <row r="48" spans="1:20" ht="30" customHeight="1">
      <c r="A48" s="31"/>
      <c r="B48" s="31"/>
      <c r="C48" s="6"/>
      <c r="D48" s="6"/>
      <c r="E48" s="6"/>
      <c r="F48" s="32"/>
      <c r="G48" s="32"/>
      <c r="H48" s="32"/>
      <c r="I48" s="32"/>
      <c r="J48" s="32"/>
      <c r="K48" s="29"/>
      <c r="L48" s="33"/>
      <c r="P48" s="19"/>
      <c r="Q48" s="19"/>
      <c r="R48" s="19"/>
      <c r="S48" s="19"/>
      <c r="T48" s="19"/>
    </row>
    <row r="49" spans="1:20" ht="30" customHeight="1">
      <c r="A49" s="94" t="s">
        <v>32</v>
      </c>
      <c r="B49" s="94"/>
      <c r="C49" s="94"/>
      <c r="D49" s="13"/>
      <c r="E49" s="94" t="s">
        <v>33</v>
      </c>
      <c r="F49" s="94"/>
      <c r="G49" s="41" t="str">
        <f>Input!C38</f>
        <v>Richmond</v>
      </c>
      <c r="H49" s="14"/>
      <c r="I49" s="14"/>
      <c r="J49" s="15"/>
      <c r="K49" s="94" t="s">
        <v>32</v>
      </c>
      <c r="L49" s="94"/>
      <c r="M49" s="94"/>
      <c r="N49" s="13"/>
      <c r="O49" s="94" t="s">
        <v>33</v>
      </c>
      <c r="P49" s="94"/>
      <c r="Q49" s="41" t="str">
        <f>Input!O38</f>
        <v>Warren Regina</v>
      </c>
      <c r="R49" s="14"/>
      <c r="S49" s="14"/>
      <c r="T49" s="15"/>
    </row>
    <row r="50" spans="1:20" ht="30" customHeight="1">
      <c r="A50" s="16"/>
      <c r="B50" s="17" t="s">
        <v>16</v>
      </c>
      <c r="C50" s="12" t="s">
        <v>18</v>
      </c>
      <c r="D50" s="12" t="s">
        <v>19</v>
      </c>
      <c r="E50" s="12" t="s">
        <v>20</v>
      </c>
      <c r="F50" s="18"/>
      <c r="G50" s="18"/>
      <c r="H50" s="18"/>
      <c r="I50" s="18"/>
      <c r="K50" s="16"/>
      <c r="L50" s="17" t="s">
        <v>16</v>
      </c>
      <c r="M50" s="12" t="s">
        <v>18</v>
      </c>
      <c r="N50" s="12" t="s">
        <v>19</v>
      </c>
      <c r="O50" s="12" t="s">
        <v>20</v>
      </c>
      <c r="P50" s="18"/>
      <c r="Q50" s="18"/>
      <c r="R50" s="18"/>
      <c r="S50" s="18"/>
      <c r="T50" s="19"/>
    </row>
    <row r="51" spans="1:20" ht="30" customHeight="1">
      <c r="A51" s="62"/>
      <c r="B51" s="20" t="str">
        <f>Input!B38</f>
        <v>Kyle Vining</v>
      </c>
      <c r="C51" s="22"/>
      <c r="D51" s="22"/>
      <c r="E51" s="22"/>
      <c r="K51" s="62"/>
      <c r="L51" s="20" t="str">
        <f>Input!N38</f>
        <v>Chandler Loveday</v>
      </c>
      <c r="M51" s="22"/>
      <c r="N51" s="22"/>
      <c r="O51" s="22"/>
      <c r="P51" s="19"/>
      <c r="Q51" s="19"/>
      <c r="R51" s="19"/>
      <c r="S51" s="19"/>
      <c r="T51" s="19"/>
    </row>
    <row r="52" spans="1:20" ht="30" customHeight="1">
      <c r="A52" s="62" t="str">
        <f>Input!A39</f>
        <v>L</v>
      </c>
      <c r="B52" s="20" t="str">
        <f>Input!B39</f>
        <v>Kyle Soldan</v>
      </c>
      <c r="C52" s="22"/>
      <c r="D52" s="22"/>
      <c r="E52" s="22"/>
      <c r="K52" s="62" t="str">
        <f>Input!M39</f>
        <v>L</v>
      </c>
      <c r="L52" s="20" t="str">
        <f>Input!N39</f>
        <v>Darlene LaPointe</v>
      </c>
      <c r="M52" s="22"/>
      <c r="N52" s="22"/>
      <c r="O52" s="22"/>
      <c r="P52" s="19"/>
      <c r="Q52" s="19"/>
      <c r="R52" s="19"/>
      <c r="S52" s="19"/>
      <c r="T52" s="19"/>
    </row>
    <row r="53" spans="1:20" ht="30" customHeight="1">
      <c r="A53" s="62" t="str">
        <f>Input!A40</f>
        <v>A</v>
      </c>
      <c r="B53" s="20" t="str">
        <f>Input!B40</f>
        <v>Matt Gartner</v>
      </c>
      <c r="C53" s="22"/>
      <c r="D53" s="22"/>
      <c r="E53" s="22"/>
      <c r="K53" s="62" t="str">
        <f>Input!M40</f>
        <v>A</v>
      </c>
      <c r="L53" s="20" t="str">
        <f>Input!N40</f>
        <v>Victoria Wedyke</v>
      </c>
      <c r="M53" s="22"/>
      <c r="N53" s="22"/>
      <c r="O53" s="22"/>
      <c r="P53" s="19"/>
      <c r="Q53" s="19"/>
      <c r="R53" s="19"/>
      <c r="S53" s="19"/>
      <c r="T53" s="19"/>
    </row>
    <row r="54" spans="1:20" ht="30" customHeight="1">
      <c r="A54" s="62" t="str">
        <f>Input!A41</f>
        <v>N</v>
      </c>
      <c r="B54" s="20" t="str">
        <f>Input!B41</f>
        <v>Jacob Folske</v>
      </c>
      <c r="C54" s="22"/>
      <c r="D54" s="22"/>
      <c r="E54" s="22"/>
      <c r="K54" s="62" t="str">
        <f>Input!M41</f>
        <v>N</v>
      </c>
      <c r="L54" s="20" t="str">
        <f>Input!N41</f>
        <v>Lynn Hartman</v>
      </c>
      <c r="M54" s="22"/>
      <c r="N54" s="22"/>
      <c r="O54" s="22"/>
      <c r="P54" s="19"/>
      <c r="Q54" s="19"/>
      <c r="R54" s="19"/>
      <c r="S54" s="19"/>
      <c r="T54" s="19"/>
    </row>
    <row r="55" spans="1:20" ht="30" customHeight="1">
      <c r="A55" s="62" t="str">
        <f>Input!A42</f>
        <v>E</v>
      </c>
      <c r="B55" s="20" t="str">
        <f>Input!B42</f>
        <v>Marc LaGrois</v>
      </c>
      <c r="C55" s="22"/>
      <c r="D55" s="22"/>
      <c r="E55" s="22"/>
      <c r="K55" s="62" t="str">
        <f>Input!M42</f>
        <v>E</v>
      </c>
      <c r="L55" s="20" t="str">
        <f>Input!N42</f>
        <v>Ashley Taber</v>
      </c>
      <c r="M55" s="22"/>
      <c r="N55" s="22"/>
      <c r="O55" s="22"/>
      <c r="P55" s="19"/>
      <c r="Q55" s="19"/>
      <c r="R55" s="19"/>
      <c r="S55" s="19"/>
      <c r="T55" s="19"/>
    </row>
    <row r="56" spans="1:20" ht="30" customHeight="1">
      <c r="A56" s="62"/>
      <c r="B56" s="20" t="str">
        <f>Input!B43</f>
        <v>Michael Tyll</v>
      </c>
      <c r="C56" s="22"/>
      <c r="D56" s="22"/>
      <c r="E56" s="22"/>
      <c r="K56" s="62"/>
      <c r="L56" s="20" t="str">
        <f>Input!N43</f>
        <v>Cassidy Capoferri</v>
      </c>
      <c r="M56" s="22"/>
      <c r="N56" s="22"/>
      <c r="O56" s="22"/>
      <c r="P56" s="19"/>
      <c r="Q56" s="19"/>
      <c r="R56" s="19"/>
      <c r="S56" s="19"/>
      <c r="T56" s="19"/>
    </row>
    <row r="57" spans="1:20" ht="30" customHeight="1">
      <c r="A57" s="62">
        <f>Input!A44</f>
        <v>6</v>
      </c>
      <c r="B57" s="20" t="str">
        <f>Input!B44</f>
        <v>Joel Szymanski</v>
      </c>
      <c r="C57" s="22"/>
      <c r="D57" s="22"/>
      <c r="E57" s="22"/>
      <c r="K57" s="62">
        <f>Input!M44</f>
        <v>36</v>
      </c>
      <c r="L57" s="20" t="str">
        <f>Input!N44</f>
        <v>Kelsey Capoferri</v>
      </c>
      <c r="M57" s="22"/>
      <c r="N57" s="22"/>
      <c r="O57" s="22"/>
      <c r="P57" s="19"/>
      <c r="Q57" s="19"/>
      <c r="R57" s="19"/>
      <c r="S57" s="19"/>
      <c r="T57" s="19"/>
    </row>
    <row r="58" spans="1:20" ht="30" customHeight="1">
      <c r="A58" s="62"/>
      <c r="B58" s="20" t="str">
        <f>Input!B45</f>
        <v>Damon Garan</v>
      </c>
      <c r="C58" s="22"/>
      <c r="D58" s="22"/>
      <c r="E58" s="22"/>
      <c r="K58" s="62"/>
      <c r="L58" s="20">
        <f>Input!N45</f>
        <v>0</v>
      </c>
      <c r="M58" s="22"/>
      <c r="N58" s="22"/>
      <c r="O58" s="22"/>
      <c r="P58" s="19"/>
      <c r="Q58" s="19"/>
      <c r="R58" s="19"/>
      <c r="S58" s="19"/>
      <c r="T58" s="19"/>
    </row>
    <row r="59" spans="1:20" ht="30" customHeight="1">
      <c r="A59" s="62"/>
      <c r="B59" s="20">
        <f>Input!B46</f>
        <v>0</v>
      </c>
      <c r="C59" s="22"/>
      <c r="D59" s="22"/>
      <c r="E59" s="22"/>
      <c r="F59" s="23"/>
      <c r="G59" s="24"/>
      <c r="H59" s="24"/>
      <c r="I59" s="24"/>
      <c r="J59" s="25"/>
      <c r="K59" s="62"/>
      <c r="L59" s="20">
        <f>Input!N46</f>
        <v>0</v>
      </c>
      <c r="M59" s="22"/>
      <c r="N59" s="22"/>
      <c r="O59" s="22"/>
      <c r="P59" s="23"/>
      <c r="Q59" s="24"/>
      <c r="R59" s="24"/>
      <c r="S59" s="24"/>
      <c r="T59" s="24"/>
    </row>
    <row r="60" spans="1:20" ht="30" customHeight="1">
      <c r="A60" s="62"/>
      <c r="B60" s="20" t="str">
        <f>Input!B47</f>
        <v>Split Score</v>
      </c>
      <c r="C60" s="22"/>
      <c r="D60" s="22"/>
      <c r="E60" s="22"/>
      <c r="F60" s="18" t="s">
        <v>21</v>
      </c>
      <c r="G60" s="18" t="s">
        <v>22</v>
      </c>
      <c r="H60" s="18" t="s">
        <v>23</v>
      </c>
      <c r="I60" s="18" t="s">
        <v>24</v>
      </c>
      <c r="J60" s="26" t="s">
        <v>35</v>
      </c>
      <c r="K60" s="62"/>
      <c r="L60" s="20" t="str">
        <f>Input!N47</f>
        <v>Split Score</v>
      </c>
      <c r="M60" s="22"/>
      <c r="N60" s="22"/>
      <c r="O60" s="22"/>
      <c r="P60" s="18" t="s">
        <v>21</v>
      </c>
      <c r="Q60" s="18" t="s">
        <v>22</v>
      </c>
      <c r="R60" s="18" t="s">
        <v>23</v>
      </c>
      <c r="S60" s="18" t="s">
        <v>24</v>
      </c>
      <c r="T60" s="26" t="s">
        <v>35</v>
      </c>
    </row>
    <row r="61" spans="1:20" ht="30" customHeight="1">
      <c r="A61" s="20"/>
      <c r="B61" s="27"/>
      <c r="C61" s="28"/>
      <c r="D61" s="28"/>
      <c r="E61" s="28"/>
      <c r="F61" s="28"/>
      <c r="G61" s="28"/>
      <c r="H61" s="28"/>
      <c r="I61" s="28"/>
      <c r="J61" s="28"/>
      <c r="K61" s="62"/>
      <c r="L61" s="27"/>
      <c r="M61" s="28"/>
      <c r="N61" s="28"/>
      <c r="O61" s="28"/>
      <c r="P61" s="28"/>
      <c r="Q61" s="28"/>
      <c r="R61" s="28"/>
      <c r="S61" s="28"/>
      <c r="T61" s="28"/>
    </row>
    <row r="62" spans="2:20" ht="30" customHeight="1">
      <c r="B62" s="30" t="s">
        <v>37</v>
      </c>
      <c r="C62" s="54">
        <f>A57</f>
        <v>6</v>
      </c>
      <c r="D62" s="54">
        <v>8</v>
      </c>
      <c r="E62" s="54">
        <v>10</v>
      </c>
      <c r="F62" s="93">
        <v>12</v>
      </c>
      <c r="G62" s="93"/>
      <c r="H62" s="93">
        <v>14</v>
      </c>
      <c r="I62" s="93"/>
      <c r="K62" s="29"/>
      <c r="L62" s="30" t="s">
        <v>37</v>
      </c>
      <c r="M62" s="54">
        <f>K57</f>
        <v>36</v>
      </c>
      <c r="N62" s="54">
        <v>38</v>
      </c>
      <c r="O62" s="54">
        <v>40</v>
      </c>
      <c r="P62" s="93">
        <v>42</v>
      </c>
      <c r="Q62" s="93"/>
      <c r="R62" s="93">
        <v>44</v>
      </c>
      <c r="S62" s="93"/>
      <c r="T62" s="19"/>
    </row>
    <row r="63" spans="1:20" ht="30" customHeight="1">
      <c r="A63" s="95" t="s">
        <v>38</v>
      </c>
      <c r="B63" s="95"/>
      <c r="C63" s="9"/>
      <c r="D63" s="9"/>
      <c r="E63" s="9"/>
      <c r="F63" s="15"/>
      <c r="G63" s="15"/>
      <c r="H63" s="15"/>
      <c r="I63" s="15"/>
      <c r="J63" s="15"/>
      <c r="K63" s="95" t="s">
        <v>38</v>
      </c>
      <c r="L63" s="95"/>
      <c r="M63" s="9"/>
      <c r="N63" s="9"/>
      <c r="O63" s="9"/>
      <c r="P63" s="15"/>
      <c r="Q63" s="15"/>
      <c r="R63" s="15"/>
      <c r="S63" s="15"/>
      <c r="T63" s="15"/>
    </row>
    <row r="64" spans="1:20" ht="30" customHeight="1">
      <c r="A64" s="31"/>
      <c r="B64" s="31"/>
      <c r="C64" s="6"/>
      <c r="D64" s="6"/>
      <c r="E64" s="6"/>
      <c r="F64" s="32"/>
      <c r="G64" s="32"/>
      <c r="H64" s="32"/>
      <c r="I64" s="32"/>
      <c r="J64" s="32"/>
      <c r="K64" s="29"/>
      <c r="L64" s="33"/>
      <c r="P64" s="19"/>
      <c r="Q64" s="19"/>
      <c r="R64" s="19"/>
      <c r="S64" s="19"/>
      <c r="T64" s="19"/>
    </row>
    <row r="65" spans="1:20" ht="30" customHeight="1">
      <c r="A65" s="94" t="s">
        <v>32</v>
      </c>
      <c r="B65" s="94"/>
      <c r="C65" s="94"/>
      <c r="D65" s="13"/>
      <c r="E65" s="94" t="s">
        <v>33</v>
      </c>
      <c r="F65" s="94"/>
      <c r="G65" s="41" t="str">
        <f>Input!C50</f>
        <v>Warren Mott</v>
      </c>
      <c r="H65" s="14"/>
      <c r="I65" s="14"/>
      <c r="J65" s="15"/>
      <c r="K65" s="94" t="s">
        <v>32</v>
      </c>
      <c r="L65" s="94"/>
      <c r="M65" s="94"/>
      <c r="N65" s="13"/>
      <c r="O65" s="94" t="s">
        <v>33</v>
      </c>
      <c r="P65" s="94"/>
      <c r="Q65" s="41" t="str">
        <f>Input!O50</f>
        <v>Richmond</v>
      </c>
      <c r="R65" s="14"/>
      <c r="S65" s="14"/>
      <c r="T65" s="15"/>
    </row>
    <row r="66" spans="1:20" ht="30" customHeight="1">
      <c r="A66" s="16"/>
      <c r="B66" s="17" t="s">
        <v>16</v>
      </c>
      <c r="C66" s="12" t="s">
        <v>18</v>
      </c>
      <c r="D66" s="12" t="s">
        <v>19</v>
      </c>
      <c r="E66" s="12" t="s">
        <v>20</v>
      </c>
      <c r="F66" s="18"/>
      <c r="G66" s="18"/>
      <c r="H66" s="18"/>
      <c r="I66" s="18"/>
      <c r="K66" s="16"/>
      <c r="L66" s="17" t="s">
        <v>16</v>
      </c>
      <c r="M66" s="12" t="s">
        <v>18</v>
      </c>
      <c r="N66" s="12" t="s">
        <v>19</v>
      </c>
      <c r="O66" s="12" t="s">
        <v>20</v>
      </c>
      <c r="P66" s="18"/>
      <c r="Q66" s="18"/>
      <c r="R66" s="18"/>
      <c r="S66" s="18"/>
      <c r="T66" s="19"/>
    </row>
    <row r="67" spans="1:20" ht="30" customHeight="1">
      <c r="A67" s="20"/>
      <c r="B67" s="20" t="str">
        <f>Input!B50</f>
        <v>Justin Decker</v>
      </c>
      <c r="C67" s="22"/>
      <c r="D67" s="22"/>
      <c r="E67" s="22"/>
      <c r="K67" s="20"/>
      <c r="L67" s="20">
        <f>Input!N50</f>
        <v>0</v>
      </c>
      <c r="M67" s="22"/>
      <c r="N67" s="22"/>
      <c r="O67" s="22"/>
      <c r="P67" s="19"/>
      <c r="Q67" s="19"/>
      <c r="R67" s="19"/>
      <c r="S67" s="19"/>
      <c r="T67" s="19"/>
    </row>
    <row r="68" spans="1:20" ht="30" customHeight="1">
      <c r="A68" s="62" t="str">
        <f>Input!A51</f>
        <v>L</v>
      </c>
      <c r="B68" s="20" t="str">
        <f>Input!B51</f>
        <v>Mike Churchill</v>
      </c>
      <c r="C68" s="22"/>
      <c r="D68" s="22"/>
      <c r="E68" s="22"/>
      <c r="K68" s="62" t="str">
        <f>Input!M51</f>
        <v>L</v>
      </c>
      <c r="L68" s="20" t="str">
        <f>Input!N51</f>
        <v>Kelli Gusumano</v>
      </c>
      <c r="M68" s="22"/>
      <c r="N68" s="22"/>
      <c r="O68" s="22"/>
      <c r="P68" s="19"/>
      <c r="Q68" s="19"/>
      <c r="R68" s="19"/>
      <c r="S68" s="19"/>
      <c r="T68" s="19"/>
    </row>
    <row r="69" spans="1:20" ht="30" customHeight="1">
      <c r="A69" s="62" t="str">
        <f>Input!A52</f>
        <v>A</v>
      </c>
      <c r="B69" s="20" t="str">
        <f>Input!B52</f>
        <v>Joey Dickens</v>
      </c>
      <c r="C69" s="22"/>
      <c r="D69" s="22"/>
      <c r="E69" s="22"/>
      <c r="K69" s="62" t="str">
        <f>Input!M52</f>
        <v>A</v>
      </c>
      <c r="L69" s="20" t="str">
        <f>Input!N52</f>
        <v>Heather Bruci</v>
      </c>
      <c r="M69" s="22"/>
      <c r="N69" s="22"/>
      <c r="O69" s="22"/>
      <c r="P69" s="19"/>
      <c r="Q69" s="19"/>
      <c r="R69" s="19"/>
      <c r="S69" s="19"/>
      <c r="T69" s="19"/>
    </row>
    <row r="70" spans="1:20" ht="30" customHeight="1">
      <c r="A70" s="62" t="str">
        <f>Input!A53</f>
        <v>N</v>
      </c>
      <c r="B70" s="20" t="str">
        <f>Input!B53</f>
        <v>Tyler Thorn</v>
      </c>
      <c r="C70" s="22"/>
      <c r="D70" s="22"/>
      <c r="E70" s="22"/>
      <c r="K70" s="62" t="str">
        <f>Input!M53</f>
        <v>N</v>
      </c>
      <c r="L70" s="20" t="str">
        <f>Input!N53</f>
        <v>Payton Dickson</v>
      </c>
      <c r="M70" s="22"/>
      <c r="N70" s="22"/>
      <c r="O70" s="22"/>
      <c r="P70" s="19"/>
      <c r="Q70" s="19"/>
      <c r="R70" s="19"/>
      <c r="S70" s="19"/>
      <c r="T70" s="19"/>
    </row>
    <row r="71" spans="1:20" ht="30" customHeight="1">
      <c r="A71" s="62" t="str">
        <f>Input!A54</f>
        <v>E</v>
      </c>
      <c r="B71" s="20" t="str">
        <f>Input!B54</f>
        <v>David Stroshein</v>
      </c>
      <c r="C71" s="22"/>
      <c r="D71" s="22"/>
      <c r="E71" s="22"/>
      <c r="K71" s="62" t="str">
        <f>Input!M54</f>
        <v>E</v>
      </c>
      <c r="L71" s="20" t="str">
        <f>Input!N54</f>
        <v>Morgan Conner</v>
      </c>
      <c r="M71" s="22"/>
      <c r="N71" s="22"/>
      <c r="O71" s="22"/>
      <c r="P71" s="19"/>
      <c r="Q71" s="19"/>
      <c r="R71" s="19"/>
      <c r="S71" s="19"/>
      <c r="T71" s="19"/>
    </row>
    <row r="72" spans="1:20" ht="30" customHeight="1">
      <c r="A72" s="62"/>
      <c r="B72" s="20" t="str">
        <f>Input!B55</f>
        <v>Randy Stroshein</v>
      </c>
      <c r="C72" s="22"/>
      <c r="D72" s="22"/>
      <c r="E72" s="22"/>
      <c r="K72" s="62"/>
      <c r="L72" s="20" t="str">
        <f>Input!N55</f>
        <v>Ellen Kovalcik</v>
      </c>
      <c r="M72" s="22"/>
      <c r="N72" s="22"/>
      <c r="O72" s="22"/>
      <c r="P72" s="19"/>
      <c r="Q72" s="19"/>
      <c r="R72" s="19"/>
      <c r="S72" s="19"/>
      <c r="T72" s="19"/>
    </row>
    <row r="73" spans="1:20" ht="30" customHeight="1">
      <c r="A73" s="62">
        <f>Input!A56</f>
        <v>7</v>
      </c>
      <c r="B73" s="20" t="str">
        <f>Input!B56</f>
        <v>Andrew Moronczyk</v>
      </c>
      <c r="C73" s="22"/>
      <c r="D73" s="22"/>
      <c r="E73" s="22"/>
      <c r="K73" s="62">
        <f>Input!M56</f>
        <v>37</v>
      </c>
      <c r="L73" s="20" t="str">
        <f>Input!N56</f>
        <v>Lena Muhsmann</v>
      </c>
      <c r="M73" s="22"/>
      <c r="N73" s="22"/>
      <c r="O73" s="22"/>
      <c r="P73" s="19"/>
      <c r="Q73" s="19"/>
      <c r="R73" s="19"/>
      <c r="S73" s="19"/>
      <c r="T73" s="19"/>
    </row>
    <row r="74" spans="1:20" ht="30" customHeight="1">
      <c r="A74" s="20"/>
      <c r="B74" s="20">
        <f>Input!B57</f>
        <v>0</v>
      </c>
      <c r="C74" s="22"/>
      <c r="D74" s="22"/>
      <c r="E74" s="22"/>
      <c r="K74" s="62"/>
      <c r="L74" s="20" t="str">
        <f>Input!N57</f>
        <v>Noelle Scheuer</v>
      </c>
      <c r="M74" s="22"/>
      <c r="N74" s="22"/>
      <c r="O74" s="22"/>
      <c r="P74" s="19"/>
      <c r="Q74" s="19"/>
      <c r="R74" s="19"/>
      <c r="S74" s="19"/>
      <c r="T74" s="19"/>
    </row>
    <row r="75" spans="1:20" ht="30" customHeight="1">
      <c r="A75" s="20"/>
      <c r="B75" s="20">
        <f>Input!B58</f>
        <v>0</v>
      </c>
      <c r="C75" s="22"/>
      <c r="D75" s="22"/>
      <c r="E75" s="22"/>
      <c r="F75" s="23"/>
      <c r="G75" s="24"/>
      <c r="H75" s="24"/>
      <c r="I75" s="24"/>
      <c r="J75" s="25"/>
      <c r="K75" s="20"/>
      <c r="L75" s="20">
        <f>Input!N58</f>
        <v>0</v>
      </c>
      <c r="M75" s="22"/>
      <c r="N75" s="22"/>
      <c r="O75" s="22"/>
      <c r="P75" s="23"/>
      <c r="Q75" s="24"/>
      <c r="R75" s="24"/>
      <c r="S75" s="24"/>
      <c r="T75" s="24"/>
    </row>
    <row r="76" spans="1:20" ht="30" customHeight="1">
      <c r="A76" s="20"/>
      <c r="B76" s="20" t="str">
        <f>Input!B59</f>
        <v>Split Score</v>
      </c>
      <c r="C76" s="22"/>
      <c r="D76" s="22"/>
      <c r="E76" s="22"/>
      <c r="F76" s="18" t="s">
        <v>21</v>
      </c>
      <c r="G76" s="18" t="s">
        <v>22</v>
      </c>
      <c r="H76" s="18" t="s">
        <v>23</v>
      </c>
      <c r="I76" s="18" t="s">
        <v>24</v>
      </c>
      <c r="J76" s="26" t="s">
        <v>35</v>
      </c>
      <c r="K76" s="20"/>
      <c r="L76" s="20" t="str">
        <f>Input!N59</f>
        <v>Split Score</v>
      </c>
      <c r="M76" s="22"/>
      <c r="N76" s="22"/>
      <c r="O76" s="22"/>
      <c r="P76" s="18" t="s">
        <v>21</v>
      </c>
      <c r="Q76" s="18" t="s">
        <v>22</v>
      </c>
      <c r="R76" s="18" t="s">
        <v>23</v>
      </c>
      <c r="S76" s="18" t="s">
        <v>24</v>
      </c>
      <c r="T76" s="26" t="s">
        <v>35</v>
      </c>
    </row>
    <row r="77" spans="1:20" ht="30" customHeight="1">
      <c r="A77" s="20"/>
      <c r="B77" s="27"/>
      <c r="C77" s="28"/>
      <c r="D77" s="28"/>
      <c r="E77" s="28"/>
      <c r="F77" s="28"/>
      <c r="G77" s="28"/>
      <c r="H77" s="28"/>
      <c r="I77" s="28"/>
      <c r="J77" s="28"/>
      <c r="K77" s="20"/>
      <c r="L77" s="27"/>
      <c r="M77" s="28"/>
      <c r="N77" s="28"/>
      <c r="O77" s="28"/>
      <c r="P77" s="28"/>
      <c r="Q77" s="28"/>
      <c r="R77" s="28"/>
      <c r="S77" s="28"/>
      <c r="T77" s="28"/>
    </row>
    <row r="78" spans="2:20" ht="30" customHeight="1">
      <c r="B78" s="30" t="s">
        <v>37</v>
      </c>
      <c r="C78" s="54">
        <f>A73</f>
        <v>7</v>
      </c>
      <c r="D78" s="54">
        <v>5</v>
      </c>
      <c r="E78" s="54">
        <v>3</v>
      </c>
      <c r="F78" s="93">
        <v>25</v>
      </c>
      <c r="G78" s="93"/>
      <c r="H78" s="93">
        <v>23</v>
      </c>
      <c r="I78" s="93"/>
      <c r="K78" s="29"/>
      <c r="L78" s="30" t="s">
        <v>37</v>
      </c>
      <c r="M78" s="54">
        <f>K73</f>
        <v>37</v>
      </c>
      <c r="N78" s="54">
        <v>35</v>
      </c>
      <c r="O78" s="54">
        <v>33</v>
      </c>
      <c r="P78" s="93">
        <v>53</v>
      </c>
      <c r="Q78" s="93"/>
      <c r="R78" s="93">
        <v>51</v>
      </c>
      <c r="S78" s="93"/>
      <c r="T78" s="19"/>
    </row>
    <row r="79" spans="1:20" ht="30" customHeight="1">
      <c r="A79" s="95" t="s">
        <v>38</v>
      </c>
      <c r="B79" s="95"/>
      <c r="C79" s="9"/>
      <c r="D79" s="9"/>
      <c r="E79" s="9"/>
      <c r="F79" s="15"/>
      <c r="G79" s="15"/>
      <c r="H79" s="15"/>
      <c r="I79" s="15"/>
      <c r="J79" s="15"/>
      <c r="K79" s="95" t="s">
        <v>38</v>
      </c>
      <c r="L79" s="95"/>
      <c r="M79" s="9"/>
      <c r="N79" s="9"/>
      <c r="O79" s="9"/>
      <c r="P79" s="15"/>
      <c r="Q79" s="15"/>
      <c r="R79" s="15"/>
      <c r="S79" s="15"/>
      <c r="T79" s="15"/>
    </row>
    <row r="80" spans="1:20" ht="30" customHeight="1">
      <c r="A80" s="31"/>
      <c r="B80" s="31"/>
      <c r="C80" s="6"/>
      <c r="D80" s="6"/>
      <c r="E80" s="6"/>
      <c r="F80" s="32"/>
      <c r="G80" s="32"/>
      <c r="H80" s="32"/>
      <c r="I80" s="32"/>
      <c r="J80" s="32"/>
      <c r="K80" s="29"/>
      <c r="L80" s="33"/>
      <c r="P80" s="19"/>
      <c r="Q80" s="19"/>
      <c r="R80" s="19"/>
      <c r="S80" s="19"/>
      <c r="T80" s="19"/>
    </row>
    <row r="81" spans="1:20" ht="30" customHeight="1">
      <c r="A81" s="94" t="s">
        <v>32</v>
      </c>
      <c r="B81" s="94"/>
      <c r="C81" s="94"/>
      <c r="D81" s="13"/>
      <c r="E81" s="94" t="s">
        <v>33</v>
      </c>
      <c r="F81" s="94"/>
      <c r="G81" s="41" t="str">
        <f>Input!C62</f>
        <v>St. Clair Shores South Lake</v>
      </c>
      <c r="H81" s="14"/>
      <c r="I81" s="14"/>
      <c r="J81" s="15"/>
      <c r="K81" s="94" t="s">
        <v>32</v>
      </c>
      <c r="L81" s="94"/>
      <c r="M81" s="94"/>
      <c r="N81" s="13"/>
      <c r="O81" s="94" t="s">
        <v>33</v>
      </c>
      <c r="P81" s="94"/>
      <c r="Q81" s="41" t="str">
        <f>Input!O62</f>
        <v>Warren Mott</v>
      </c>
      <c r="R81" s="14"/>
      <c r="S81" s="14"/>
      <c r="T81" s="15"/>
    </row>
    <row r="82" spans="1:20" ht="30" customHeight="1">
      <c r="A82" s="16"/>
      <c r="B82" s="17" t="s">
        <v>16</v>
      </c>
      <c r="C82" s="12" t="s">
        <v>18</v>
      </c>
      <c r="D82" s="12" t="s">
        <v>19</v>
      </c>
      <c r="E82" s="12" t="s">
        <v>20</v>
      </c>
      <c r="F82" s="18"/>
      <c r="G82" s="18"/>
      <c r="H82" s="18"/>
      <c r="I82" s="18"/>
      <c r="K82" s="16"/>
      <c r="L82" s="17" t="s">
        <v>16</v>
      </c>
      <c r="M82" s="12" t="s">
        <v>18</v>
      </c>
      <c r="N82" s="12" t="s">
        <v>19</v>
      </c>
      <c r="O82" s="12" t="s">
        <v>20</v>
      </c>
      <c r="P82" s="18"/>
      <c r="Q82" s="18"/>
      <c r="R82" s="18"/>
      <c r="S82" s="18"/>
      <c r="T82" s="19"/>
    </row>
    <row r="83" spans="1:20" ht="30" customHeight="1">
      <c r="A83" s="20"/>
      <c r="B83" s="20" t="str">
        <f>Input!B62</f>
        <v>Kory Kenjorski</v>
      </c>
      <c r="C83" s="22"/>
      <c r="D83" s="22"/>
      <c r="E83" s="22"/>
      <c r="K83" s="20"/>
      <c r="L83" s="20" t="str">
        <f>Input!N62</f>
        <v>Danielle Frazho</v>
      </c>
      <c r="M83" s="22"/>
      <c r="N83" s="22"/>
      <c r="O83" s="22"/>
      <c r="P83" s="19"/>
      <c r="Q83" s="19"/>
      <c r="R83" s="19"/>
      <c r="S83" s="19"/>
      <c r="T83" s="19"/>
    </row>
    <row r="84" spans="1:20" ht="30" customHeight="1">
      <c r="A84" s="62" t="str">
        <f>Input!A63</f>
        <v>L</v>
      </c>
      <c r="B84" s="20" t="str">
        <f>Input!B63</f>
        <v>Ryan Seagram</v>
      </c>
      <c r="C84" s="22"/>
      <c r="D84" s="22"/>
      <c r="E84" s="22"/>
      <c r="K84" s="62" t="str">
        <f>Input!M63</f>
        <v>L</v>
      </c>
      <c r="L84" s="20" t="str">
        <f>Input!N63</f>
        <v>Lauren Kroll</v>
      </c>
      <c r="M84" s="22"/>
      <c r="N84" s="22"/>
      <c r="O84" s="22"/>
      <c r="P84" s="19"/>
      <c r="Q84" s="19"/>
      <c r="R84" s="19"/>
      <c r="S84" s="19"/>
      <c r="T84" s="19"/>
    </row>
    <row r="85" spans="1:20" ht="30" customHeight="1">
      <c r="A85" s="62" t="str">
        <f>Input!A64</f>
        <v>A</v>
      </c>
      <c r="B85" s="20" t="str">
        <f>Input!B64</f>
        <v>Brandon Sieben</v>
      </c>
      <c r="C85" s="22"/>
      <c r="D85" s="22"/>
      <c r="E85" s="22"/>
      <c r="K85" s="62" t="str">
        <f>Input!M64</f>
        <v>A</v>
      </c>
      <c r="L85" s="20" t="str">
        <f>Input!N64</f>
        <v>Hannah Walters</v>
      </c>
      <c r="M85" s="22"/>
      <c r="N85" s="22"/>
      <c r="O85" s="22"/>
      <c r="P85" s="19"/>
      <c r="Q85" s="19"/>
      <c r="R85" s="19"/>
      <c r="S85" s="19"/>
      <c r="T85" s="19"/>
    </row>
    <row r="86" spans="1:20" ht="30" customHeight="1">
      <c r="A86" s="62" t="str">
        <f>Input!A65</f>
        <v>N</v>
      </c>
      <c r="B86" s="20" t="str">
        <f>Input!B65</f>
        <v>Joe Gargagliano</v>
      </c>
      <c r="C86" s="22"/>
      <c r="D86" s="22"/>
      <c r="E86" s="22"/>
      <c r="K86" s="62" t="str">
        <f>Input!M65</f>
        <v>N</v>
      </c>
      <c r="L86" s="20" t="str">
        <f>Input!N65</f>
        <v>Samantha Gould</v>
      </c>
      <c r="M86" s="22"/>
      <c r="N86" s="22"/>
      <c r="O86" s="22"/>
      <c r="P86" s="19"/>
      <c r="Q86" s="19"/>
      <c r="R86" s="19"/>
      <c r="S86" s="19"/>
      <c r="T86" s="19"/>
    </row>
    <row r="87" spans="1:20" ht="30" customHeight="1">
      <c r="A87" s="62" t="str">
        <f>Input!A66</f>
        <v>E</v>
      </c>
      <c r="B87" s="20" t="str">
        <f>Input!B66</f>
        <v>Kevin McClain</v>
      </c>
      <c r="C87" s="22"/>
      <c r="D87" s="22"/>
      <c r="E87" s="22"/>
      <c r="K87" s="62" t="str">
        <f>Input!M66</f>
        <v>E</v>
      </c>
      <c r="L87" s="20" t="str">
        <f>Input!N66</f>
        <v>Angela Ward</v>
      </c>
      <c r="M87" s="22"/>
      <c r="N87" s="22"/>
      <c r="O87" s="22"/>
      <c r="P87" s="19"/>
      <c r="Q87" s="19"/>
      <c r="R87" s="19"/>
      <c r="S87" s="19"/>
      <c r="T87" s="19"/>
    </row>
    <row r="88" spans="1:20" ht="30" customHeight="1">
      <c r="A88" s="62"/>
      <c r="B88" s="20" t="str">
        <f>Input!B67</f>
        <v>Umari Enoex</v>
      </c>
      <c r="C88" s="22"/>
      <c r="D88" s="22"/>
      <c r="E88" s="22"/>
      <c r="K88" s="62"/>
      <c r="L88" s="20" t="str">
        <f>Input!N67</f>
        <v>Katie Morrell</v>
      </c>
      <c r="M88" s="22"/>
      <c r="N88" s="22"/>
      <c r="O88" s="22"/>
      <c r="P88" s="19"/>
      <c r="Q88" s="19"/>
      <c r="R88" s="19"/>
      <c r="S88" s="19"/>
      <c r="T88" s="19"/>
    </row>
    <row r="89" spans="1:20" ht="30" customHeight="1">
      <c r="A89" s="62">
        <f>Input!A68</f>
        <v>8</v>
      </c>
      <c r="B89" s="20" t="str">
        <f>Input!B68</f>
        <v>Alex Rosenthal</v>
      </c>
      <c r="C89" s="22"/>
      <c r="D89" s="22"/>
      <c r="E89" s="22"/>
      <c r="K89" s="62">
        <f>Input!M68</f>
        <v>38</v>
      </c>
      <c r="L89" s="20" t="str">
        <f>Input!N68</f>
        <v>Lauren Miyaza</v>
      </c>
      <c r="M89" s="22"/>
      <c r="N89" s="22"/>
      <c r="O89" s="22"/>
      <c r="P89" s="19"/>
      <c r="Q89" s="19"/>
      <c r="R89" s="19"/>
      <c r="S89" s="19"/>
      <c r="T89" s="19"/>
    </row>
    <row r="90" spans="1:20" ht="30" customHeight="1">
      <c r="A90" s="20"/>
      <c r="B90" s="20">
        <f>Input!B69</f>
        <v>0</v>
      </c>
      <c r="C90" s="22"/>
      <c r="D90" s="22"/>
      <c r="E90" s="22"/>
      <c r="K90" s="20"/>
      <c r="L90" s="20" t="str">
        <f>Input!N69</f>
        <v>Beverly Kraft</v>
      </c>
      <c r="M90" s="22"/>
      <c r="N90" s="22"/>
      <c r="O90" s="22"/>
      <c r="P90" s="19"/>
      <c r="Q90" s="19"/>
      <c r="R90" s="19"/>
      <c r="S90" s="19"/>
      <c r="T90" s="19"/>
    </row>
    <row r="91" spans="1:20" ht="30" customHeight="1">
      <c r="A91" s="20"/>
      <c r="B91" s="20">
        <f>Input!B70</f>
        <v>0</v>
      </c>
      <c r="C91" s="22"/>
      <c r="D91" s="22"/>
      <c r="E91" s="22"/>
      <c r="F91" s="23"/>
      <c r="G91" s="24"/>
      <c r="H91" s="24"/>
      <c r="I91" s="24"/>
      <c r="J91" s="25"/>
      <c r="K91" s="20"/>
      <c r="L91" s="20" t="str">
        <f>Input!N70</f>
        <v>Katelyn Goss</v>
      </c>
      <c r="M91" s="22"/>
      <c r="N91" s="22"/>
      <c r="O91" s="22"/>
      <c r="P91" s="23"/>
      <c r="Q91" s="24"/>
      <c r="R91" s="24"/>
      <c r="S91" s="24"/>
      <c r="T91" s="24"/>
    </row>
    <row r="92" spans="1:20" ht="30" customHeight="1">
      <c r="A92" s="20"/>
      <c r="B92" s="20" t="str">
        <f>Input!B71</f>
        <v>Split Score</v>
      </c>
      <c r="C92" s="22"/>
      <c r="D92" s="22"/>
      <c r="E92" s="22"/>
      <c r="F92" s="18" t="s">
        <v>21</v>
      </c>
      <c r="G92" s="18" t="s">
        <v>22</v>
      </c>
      <c r="H92" s="18" t="s">
        <v>23</v>
      </c>
      <c r="I92" s="18" t="s">
        <v>24</v>
      </c>
      <c r="J92" s="26" t="s">
        <v>35</v>
      </c>
      <c r="K92" s="20"/>
      <c r="L92" s="20" t="str">
        <f>Input!N71</f>
        <v>Split Score</v>
      </c>
      <c r="M92" s="22"/>
      <c r="N92" s="22"/>
      <c r="O92" s="22"/>
      <c r="P92" s="18" t="s">
        <v>21</v>
      </c>
      <c r="Q92" s="18" t="s">
        <v>22</v>
      </c>
      <c r="R92" s="18" t="s">
        <v>23</v>
      </c>
      <c r="S92" s="18" t="s">
        <v>24</v>
      </c>
      <c r="T92" s="26" t="s">
        <v>35</v>
      </c>
    </row>
    <row r="93" spans="1:20" ht="30" customHeight="1">
      <c r="A93" s="20"/>
      <c r="B93" s="27"/>
      <c r="C93" s="28"/>
      <c r="D93" s="28"/>
      <c r="E93" s="28"/>
      <c r="F93" s="28"/>
      <c r="G93" s="28"/>
      <c r="H93" s="28"/>
      <c r="I93" s="28"/>
      <c r="J93" s="28"/>
      <c r="K93" s="20"/>
      <c r="L93" s="27"/>
      <c r="M93" s="28"/>
      <c r="N93" s="28"/>
      <c r="O93" s="28"/>
      <c r="P93" s="28"/>
      <c r="Q93" s="28"/>
      <c r="R93" s="28"/>
      <c r="S93" s="28"/>
      <c r="T93" s="28"/>
    </row>
    <row r="94" spans="2:20" ht="30" customHeight="1">
      <c r="B94" s="30" t="s">
        <v>37</v>
      </c>
      <c r="C94" s="54">
        <f>A89</f>
        <v>8</v>
      </c>
      <c r="D94" s="54">
        <v>10</v>
      </c>
      <c r="E94" s="54">
        <v>12</v>
      </c>
      <c r="F94" s="93">
        <v>14</v>
      </c>
      <c r="G94" s="93"/>
      <c r="H94" s="93">
        <v>16</v>
      </c>
      <c r="I94" s="93"/>
      <c r="K94" s="29"/>
      <c r="L94" s="30" t="s">
        <v>37</v>
      </c>
      <c r="M94" s="54">
        <f>K89</f>
        <v>38</v>
      </c>
      <c r="N94" s="54">
        <v>40</v>
      </c>
      <c r="O94" s="54">
        <v>42</v>
      </c>
      <c r="P94" s="93">
        <v>44</v>
      </c>
      <c r="Q94" s="93"/>
      <c r="R94" s="93">
        <v>46</v>
      </c>
      <c r="S94" s="93"/>
      <c r="T94" s="19"/>
    </row>
    <row r="95" spans="1:20" ht="30" customHeight="1">
      <c r="A95" s="95" t="s">
        <v>38</v>
      </c>
      <c r="B95" s="95"/>
      <c r="C95" s="9"/>
      <c r="D95" s="9"/>
      <c r="E95" s="9"/>
      <c r="F95" s="15"/>
      <c r="G95" s="15"/>
      <c r="H95" s="15"/>
      <c r="I95" s="15"/>
      <c r="J95" s="15"/>
      <c r="K95" s="95" t="s">
        <v>38</v>
      </c>
      <c r="L95" s="95"/>
      <c r="M95" s="9"/>
      <c r="N95" s="9"/>
      <c r="O95" s="9"/>
      <c r="P95" s="15"/>
      <c r="Q95" s="15"/>
      <c r="R95" s="15"/>
      <c r="S95" s="15"/>
      <c r="T95" s="15"/>
    </row>
    <row r="96" spans="1:20" ht="30" customHeight="1">
      <c r="A96" s="31"/>
      <c r="B96" s="31"/>
      <c r="C96" s="6"/>
      <c r="D96" s="6"/>
      <c r="E96" s="6"/>
      <c r="F96" s="32"/>
      <c r="G96" s="32"/>
      <c r="H96" s="32"/>
      <c r="I96" s="32"/>
      <c r="J96" s="32"/>
      <c r="K96" s="29"/>
      <c r="L96" s="33"/>
      <c r="P96" s="19"/>
      <c r="Q96" s="19"/>
      <c r="R96" s="19"/>
      <c r="S96" s="19"/>
      <c r="T96" s="19"/>
    </row>
    <row r="97" spans="1:20" ht="30" customHeight="1">
      <c r="A97" s="94" t="s">
        <v>32</v>
      </c>
      <c r="B97" s="94"/>
      <c r="C97" s="94"/>
      <c r="D97" s="13"/>
      <c r="E97" s="94" t="s">
        <v>33</v>
      </c>
      <c r="F97" s="94"/>
      <c r="G97" s="56" t="str">
        <f>Input!C74</f>
        <v>Roseville</v>
      </c>
      <c r="H97" s="14"/>
      <c r="I97" s="14"/>
      <c r="J97" s="15"/>
      <c r="K97" s="94" t="s">
        <v>32</v>
      </c>
      <c r="L97" s="94"/>
      <c r="M97" s="94"/>
      <c r="N97" s="13"/>
      <c r="O97" s="94" t="s">
        <v>33</v>
      </c>
      <c r="P97" s="94"/>
      <c r="Q97" s="57" t="str">
        <f>Input!O74</f>
        <v>St. Clair Shores South Lake</v>
      </c>
      <c r="R97" s="14"/>
      <c r="S97" s="14"/>
      <c r="T97" s="15"/>
    </row>
    <row r="98" spans="1:20" ht="30" customHeight="1">
      <c r="A98" s="16"/>
      <c r="B98" s="17" t="s">
        <v>16</v>
      </c>
      <c r="C98" s="12" t="s">
        <v>18</v>
      </c>
      <c r="D98" s="12" t="s">
        <v>19</v>
      </c>
      <c r="E98" s="12" t="s">
        <v>20</v>
      </c>
      <c r="F98" s="18"/>
      <c r="G98" s="18"/>
      <c r="H98" s="18"/>
      <c r="I98" s="18"/>
      <c r="K98" s="16"/>
      <c r="L98" s="17" t="s">
        <v>16</v>
      </c>
      <c r="M98" s="12" t="s">
        <v>18</v>
      </c>
      <c r="N98" s="12" t="s">
        <v>19</v>
      </c>
      <c r="O98" s="12" t="s">
        <v>20</v>
      </c>
      <c r="P98" s="18"/>
      <c r="Q98" s="18"/>
      <c r="R98" s="18"/>
      <c r="S98" s="18"/>
      <c r="T98" s="19"/>
    </row>
    <row r="99" spans="1:20" ht="30" customHeight="1">
      <c r="A99" s="20"/>
      <c r="B99" s="20" t="str">
        <f>Input!B74</f>
        <v>Jeremy Miller</v>
      </c>
      <c r="C99" s="22"/>
      <c r="D99" s="22"/>
      <c r="E99" s="22"/>
      <c r="K99" s="20"/>
      <c r="L99" s="20" t="str">
        <f>Input!N74</f>
        <v>Jackie Cardno</v>
      </c>
      <c r="M99" s="22"/>
      <c r="N99" s="22"/>
      <c r="O99" s="22"/>
      <c r="P99" s="19"/>
      <c r="Q99" s="19"/>
      <c r="R99" s="19"/>
      <c r="S99" s="19"/>
      <c r="T99" s="19"/>
    </row>
    <row r="100" spans="1:20" ht="30" customHeight="1">
      <c r="A100" s="62" t="str">
        <f>Input!A75</f>
        <v>L</v>
      </c>
      <c r="B100" s="20" t="str">
        <f>Input!B75</f>
        <v>Dan Doebier</v>
      </c>
      <c r="C100" s="22"/>
      <c r="D100" s="22"/>
      <c r="E100" s="22"/>
      <c r="K100" s="62" t="str">
        <f>Input!M75</f>
        <v>L</v>
      </c>
      <c r="L100" s="20" t="str">
        <f>Input!N75</f>
        <v>Sarah Nelson</v>
      </c>
      <c r="M100" s="22"/>
      <c r="N100" s="22"/>
      <c r="O100" s="22"/>
      <c r="P100" s="19"/>
      <c r="Q100" s="19"/>
      <c r="R100" s="19"/>
      <c r="S100" s="19"/>
      <c r="T100" s="19"/>
    </row>
    <row r="101" spans="1:20" ht="30" customHeight="1">
      <c r="A101" s="62" t="str">
        <f>Input!A76</f>
        <v>A</v>
      </c>
      <c r="B101" s="20" t="str">
        <f>Input!B76</f>
        <v>Mike Hamilton</v>
      </c>
      <c r="C101" s="22"/>
      <c r="D101" s="22"/>
      <c r="E101" s="22"/>
      <c r="K101" s="62" t="str">
        <f>Input!M76</f>
        <v>A</v>
      </c>
      <c r="L101" s="20" t="str">
        <f>Input!N76</f>
        <v>Ambreia Brown</v>
      </c>
      <c r="M101" s="22"/>
      <c r="N101" s="22"/>
      <c r="O101" s="22"/>
      <c r="P101" s="19"/>
      <c r="Q101" s="19"/>
      <c r="R101" s="19"/>
      <c r="S101" s="19"/>
      <c r="T101" s="19"/>
    </row>
    <row r="102" spans="1:20" ht="30" customHeight="1">
      <c r="A102" s="62" t="str">
        <f>Input!A77</f>
        <v>N</v>
      </c>
      <c r="B102" s="20" t="str">
        <f>Input!B77</f>
        <v>Sea Uhl </v>
      </c>
      <c r="C102" s="22"/>
      <c r="D102" s="22"/>
      <c r="E102" s="22"/>
      <c r="K102" s="62" t="str">
        <f>Input!M77</f>
        <v>N</v>
      </c>
      <c r="L102" s="20" t="str">
        <f>Input!N77</f>
        <v>Lashawn Edwards</v>
      </c>
      <c r="M102" s="22"/>
      <c r="N102" s="22"/>
      <c r="O102" s="22"/>
      <c r="P102" s="19"/>
      <c r="Q102" s="19"/>
      <c r="R102" s="19"/>
      <c r="S102" s="19"/>
      <c r="T102" s="19"/>
    </row>
    <row r="103" spans="1:20" ht="30" customHeight="1">
      <c r="A103" s="62" t="str">
        <f>Input!A78</f>
        <v>E</v>
      </c>
      <c r="B103" s="20" t="str">
        <f>Input!B78</f>
        <v>Kyle Houvner</v>
      </c>
      <c r="C103" s="22"/>
      <c r="D103" s="22"/>
      <c r="E103" s="22"/>
      <c r="K103" s="62" t="str">
        <f>Input!M78</f>
        <v>E</v>
      </c>
      <c r="L103" s="20" t="str">
        <f>Input!N78</f>
        <v>Amyre Walker</v>
      </c>
      <c r="M103" s="22"/>
      <c r="N103" s="22"/>
      <c r="O103" s="22"/>
      <c r="P103" s="19"/>
      <c r="Q103" s="19"/>
      <c r="R103" s="19"/>
      <c r="S103" s="19"/>
      <c r="T103" s="19"/>
    </row>
    <row r="104" spans="1:20" ht="30" customHeight="1">
      <c r="A104" s="62"/>
      <c r="B104" s="20" t="str">
        <f>Input!B79</f>
        <v>Josh Rolder</v>
      </c>
      <c r="C104" s="22"/>
      <c r="D104" s="22"/>
      <c r="E104" s="22"/>
      <c r="K104" s="62"/>
      <c r="L104" s="20" t="str">
        <f>Input!N79</f>
        <v>Lauren Cornett</v>
      </c>
      <c r="M104" s="22"/>
      <c r="N104" s="22"/>
      <c r="O104" s="22"/>
      <c r="P104" s="19"/>
      <c r="Q104" s="19"/>
      <c r="R104" s="19"/>
      <c r="S104" s="19"/>
      <c r="T104" s="19"/>
    </row>
    <row r="105" spans="1:20" ht="30" customHeight="1">
      <c r="A105" s="62">
        <f>Input!A80</f>
        <v>9</v>
      </c>
      <c r="B105" s="20" t="str">
        <f>Input!B80</f>
        <v>Dan Radcliff</v>
      </c>
      <c r="C105" s="22"/>
      <c r="D105" s="22"/>
      <c r="E105" s="22"/>
      <c r="K105" s="62">
        <f>Input!M80</f>
        <v>39</v>
      </c>
      <c r="L105" s="20" t="str">
        <f>Input!N80</f>
        <v>Idetrice Jones</v>
      </c>
      <c r="M105" s="22"/>
      <c r="N105" s="22"/>
      <c r="O105" s="22"/>
      <c r="P105" s="19"/>
      <c r="Q105" s="19"/>
      <c r="R105" s="19"/>
      <c r="S105" s="19"/>
      <c r="T105" s="19"/>
    </row>
    <row r="106" spans="1:20" ht="30" customHeight="1">
      <c r="A106" s="20"/>
      <c r="B106" s="20">
        <f>Input!B81</f>
        <v>0</v>
      </c>
      <c r="C106" s="22"/>
      <c r="D106" s="22"/>
      <c r="E106" s="22"/>
      <c r="K106" s="20"/>
      <c r="L106" s="20">
        <f>Input!N81</f>
        <v>0</v>
      </c>
      <c r="M106" s="22"/>
      <c r="N106" s="22"/>
      <c r="O106" s="22"/>
      <c r="P106" s="19"/>
      <c r="Q106" s="19"/>
      <c r="R106" s="19"/>
      <c r="S106" s="19"/>
      <c r="T106" s="19"/>
    </row>
    <row r="107" spans="1:20" ht="30" customHeight="1">
      <c r="A107" s="20"/>
      <c r="B107" s="20">
        <f>Input!B82</f>
        <v>0</v>
      </c>
      <c r="C107" s="22"/>
      <c r="D107" s="22"/>
      <c r="E107" s="22"/>
      <c r="F107" s="23"/>
      <c r="G107" s="24"/>
      <c r="H107" s="24"/>
      <c r="I107" s="24"/>
      <c r="J107" s="25"/>
      <c r="K107" s="20"/>
      <c r="L107" s="20">
        <f>Input!N82</f>
        <v>0</v>
      </c>
      <c r="M107" s="22"/>
      <c r="N107" s="22"/>
      <c r="O107" s="22"/>
      <c r="P107" s="23"/>
      <c r="Q107" s="24"/>
      <c r="R107" s="24"/>
      <c r="S107" s="24"/>
      <c r="T107" s="24"/>
    </row>
    <row r="108" spans="1:20" ht="30" customHeight="1">
      <c r="A108" s="20"/>
      <c r="B108" s="20" t="str">
        <f>Input!B83</f>
        <v>Split Score</v>
      </c>
      <c r="C108" s="22"/>
      <c r="D108" s="22"/>
      <c r="E108" s="22"/>
      <c r="F108" s="18" t="s">
        <v>21</v>
      </c>
      <c r="G108" s="18" t="s">
        <v>22</v>
      </c>
      <c r="H108" s="18" t="s">
        <v>23</v>
      </c>
      <c r="I108" s="18" t="s">
        <v>24</v>
      </c>
      <c r="J108" s="26" t="s">
        <v>35</v>
      </c>
      <c r="K108" s="20"/>
      <c r="L108" s="20" t="str">
        <f>Input!N83</f>
        <v>Split Score</v>
      </c>
      <c r="M108" s="22"/>
      <c r="N108" s="22"/>
      <c r="O108" s="22"/>
      <c r="P108" s="18" t="s">
        <v>21</v>
      </c>
      <c r="Q108" s="18" t="s">
        <v>22</v>
      </c>
      <c r="R108" s="18" t="s">
        <v>23</v>
      </c>
      <c r="S108" s="18" t="s">
        <v>24</v>
      </c>
      <c r="T108" s="26" t="s">
        <v>35</v>
      </c>
    </row>
    <row r="109" spans="1:20" ht="30" customHeight="1">
      <c r="A109" s="20"/>
      <c r="B109" s="27"/>
      <c r="C109" s="28"/>
      <c r="D109" s="28"/>
      <c r="E109" s="28"/>
      <c r="F109" s="28"/>
      <c r="G109" s="28"/>
      <c r="H109" s="28"/>
      <c r="I109" s="28"/>
      <c r="J109" s="28"/>
      <c r="K109" s="20"/>
      <c r="L109" s="27"/>
      <c r="M109" s="28"/>
      <c r="N109" s="28"/>
      <c r="O109" s="28"/>
      <c r="P109" s="28"/>
      <c r="Q109" s="28"/>
      <c r="R109" s="28"/>
      <c r="S109" s="28"/>
      <c r="T109" s="28"/>
    </row>
    <row r="110" spans="2:20" ht="30" customHeight="1">
      <c r="B110" s="30" t="s">
        <v>37</v>
      </c>
      <c r="C110" s="54">
        <f>A105</f>
        <v>9</v>
      </c>
      <c r="D110" s="54">
        <v>7</v>
      </c>
      <c r="E110" s="54">
        <v>5</v>
      </c>
      <c r="F110" s="93">
        <v>3</v>
      </c>
      <c r="G110" s="93"/>
      <c r="H110" s="93">
        <v>25</v>
      </c>
      <c r="I110" s="93"/>
      <c r="K110" s="29"/>
      <c r="L110" s="30" t="s">
        <v>37</v>
      </c>
      <c r="M110" s="54">
        <f>K105</f>
        <v>39</v>
      </c>
      <c r="N110" s="54">
        <v>37</v>
      </c>
      <c r="O110" s="54">
        <v>35</v>
      </c>
      <c r="P110" s="93">
        <v>33</v>
      </c>
      <c r="Q110" s="93"/>
      <c r="R110" s="93">
        <v>53</v>
      </c>
      <c r="S110" s="93"/>
      <c r="T110" s="19"/>
    </row>
    <row r="111" spans="1:20" ht="30" customHeight="1">
      <c r="A111" s="95" t="s">
        <v>38</v>
      </c>
      <c r="B111" s="95"/>
      <c r="C111" s="9"/>
      <c r="D111" s="9"/>
      <c r="E111" s="9"/>
      <c r="F111" s="15"/>
      <c r="G111" s="15"/>
      <c r="H111" s="15"/>
      <c r="I111" s="15"/>
      <c r="J111" s="15"/>
      <c r="K111" s="95" t="s">
        <v>38</v>
      </c>
      <c r="L111" s="95"/>
      <c r="M111" s="9"/>
      <c r="N111" s="9"/>
      <c r="O111" s="9"/>
      <c r="P111" s="15"/>
      <c r="Q111" s="15"/>
      <c r="R111" s="15"/>
      <c r="S111" s="15"/>
      <c r="T111" s="15"/>
    </row>
    <row r="112" spans="1:20" ht="30" customHeight="1">
      <c r="A112" s="31"/>
      <c r="B112" s="31"/>
      <c r="C112" s="6"/>
      <c r="D112" s="6"/>
      <c r="E112" s="6"/>
      <c r="F112" s="32"/>
      <c r="G112" s="32"/>
      <c r="H112" s="32"/>
      <c r="I112" s="32"/>
      <c r="J112" s="32"/>
      <c r="K112" s="29"/>
      <c r="L112" s="33"/>
      <c r="P112" s="19"/>
      <c r="Q112" s="19"/>
      <c r="R112" s="19"/>
      <c r="S112" s="19"/>
      <c r="T112" s="19"/>
    </row>
    <row r="113" spans="1:20" ht="30" customHeight="1">
      <c r="A113" s="94" t="s">
        <v>32</v>
      </c>
      <c r="B113" s="94"/>
      <c r="C113" s="94"/>
      <c r="D113" s="13"/>
      <c r="E113" s="94" t="s">
        <v>33</v>
      </c>
      <c r="F113" s="94"/>
      <c r="G113" s="41" t="str">
        <f>Input!C86</f>
        <v>Macomb Dakota</v>
      </c>
      <c r="H113" s="14"/>
      <c r="I113" s="14"/>
      <c r="J113" s="15"/>
      <c r="K113" s="94" t="s">
        <v>32</v>
      </c>
      <c r="L113" s="94"/>
      <c r="M113" s="94"/>
      <c r="N113" s="13"/>
      <c r="O113" s="94" t="s">
        <v>33</v>
      </c>
      <c r="P113" s="94"/>
      <c r="Q113" s="41" t="str">
        <f>Input!O86</f>
        <v>Roseville</v>
      </c>
      <c r="R113" s="14"/>
      <c r="S113" s="14"/>
      <c r="T113" s="15"/>
    </row>
    <row r="114" spans="1:20" ht="30" customHeight="1">
      <c r="A114" s="16"/>
      <c r="B114" s="17" t="s">
        <v>16</v>
      </c>
      <c r="C114" s="12" t="s">
        <v>18</v>
      </c>
      <c r="D114" s="12" t="s">
        <v>19</v>
      </c>
      <c r="E114" s="12" t="s">
        <v>20</v>
      </c>
      <c r="F114" s="18"/>
      <c r="G114" s="18"/>
      <c r="H114" s="18"/>
      <c r="I114" s="18"/>
      <c r="K114" s="16"/>
      <c r="L114" s="17" t="s">
        <v>16</v>
      </c>
      <c r="M114" s="12" t="s">
        <v>18</v>
      </c>
      <c r="N114" s="12" t="s">
        <v>19</v>
      </c>
      <c r="O114" s="12" t="s">
        <v>20</v>
      </c>
      <c r="P114" s="18"/>
      <c r="Q114" s="18"/>
      <c r="R114" s="18"/>
      <c r="S114" s="18"/>
      <c r="T114" s="19"/>
    </row>
    <row r="115" spans="1:20" ht="30" customHeight="1">
      <c r="A115" s="20"/>
      <c r="B115" s="20" t="str">
        <f>Input!B86</f>
        <v>Josh Spano</v>
      </c>
      <c r="C115" s="22"/>
      <c r="D115" s="22"/>
      <c r="E115" s="22"/>
      <c r="K115" s="20"/>
      <c r="L115" s="20" t="str">
        <f>Input!N86</f>
        <v>Shelby Rosol</v>
      </c>
      <c r="M115" s="22"/>
      <c r="N115" s="22"/>
      <c r="O115" s="22"/>
      <c r="P115" s="19"/>
      <c r="Q115" s="19"/>
      <c r="R115" s="19"/>
      <c r="S115" s="19"/>
      <c r="T115" s="19"/>
    </row>
    <row r="116" spans="1:20" ht="30" customHeight="1">
      <c r="A116" s="62" t="str">
        <f>Input!A87</f>
        <v>L</v>
      </c>
      <c r="B116" s="20" t="str">
        <f>Input!B87</f>
        <v>Andrew Watts</v>
      </c>
      <c r="C116" s="22"/>
      <c r="D116" s="22"/>
      <c r="E116" s="22"/>
      <c r="K116" s="62" t="str">
        <f>Input!M87</f>
        <v>L</v>
      </c>
      <c r="L116" s="20" t="str">
        <f>Input!N87</f>
        <v>Alyssa Aggas</v>
      </c>
      <c r="M116" s="22"/>
      <c r="N116" s="22"/>
      <c r="O116" s="22"/>
      <c r="P116" s="19"/>
      <c r="Q116" s="19"/>
      <c r="R116" s="19"/>
      <c r="S116" s="19"/>
      <c r="T116" s="19"/>
    </row>
    <row r="117" spans="1:20" ht="30" customHeight="1">
      <c r="A117" s="62" t="str">
        <f>Input!A88</f>
        <v>A</v>
      </c>
      <c r="B117" s="20" t="str">
        <f>Input!B88</f>
        <v>Patrick McBride</v>
      </c>
      <c r="C117" s="22"/>
      <c r="D117" s="22"/>
      <c r="E117" s="22"/>
      <c r="K117" s="62" t="str">
        <f>Input!M88</f>
        <v>A</v>
      </c>
      <c r="L117" s="20" t="str">
        <f>Input!N88</f>
        <v>Taylor Matt</v>
      </c>
      <c r="M117" s="22"/>
      <c r="N117" s="22"/>
      <c r="O117" s="22"/>
      <c r="P117" s="19"/>
      <c r="Q117" s="19"/>
      <c r="R117" s="19"/>
      <c r="S117" s="19"/>
      <c r="T117" s="19"/>
    </row>
    <row r="118" spans="1:20" ht="30" customHeight="1">
      <c r="A118" s="62" t="str">
        <f>Input!A89</f>
        <v>N</v>
      </c>
      <c r="B118" s="20" t="str">
        <f>Input!B89</f>
        <v>Jeremy Long</v>
      </c>
      <c r="C118" s="22"/>
      <c r="D118" s="22"/>
      <c r="E118" s="22"/>
      <c r="K118" s="62" t="str">
        <f>Input!M89</f>
        <v>N</v>
      </c>
      <c r="L118" s="20" t="str">
        <f>Input!N89</f>
        <v>Heather Mahla</v>
      </c>
      <c r="M118" s="22"/>
      <c r="N118" s="22"/>
      <c r="O118" s="22"/>
      <c r="P118" s="19"/>
      <c r="Q118" s="19"/>
      <c r="R118" s="19"/>
      <c r="S118" s="19"/>
      <c r="T118" s="19"/>
    </row>
    <row r="119" spans="1:20" ht="30" customHeight="1">
      <c r="A119" s="62" t="str">
        <f>Input!A90</f>
        <v>E</v>
      </c>
      <c r="B119" s="20" t="str">
        <f>Input!B90</f>
        <v>Mike Jachcinski</v>
      </c>
      <c r="C119" s="22"/>
      <c r="D119" s="22"/>
      <c r="E119" s="22"/>
      <c r="K119" s="62" t="str">
        <f>Input!M90</f>
        <v>E</v>
      </c>
      <c r="L119" s="20" t="str">
        <f>Input!N90</f>
        <v>Shelbi Aggas</v>
      </c>
      <c r="M119" s="22"/>
      <c r="N119" s="22"/>
      <c r="O119" s="22"/>
      <c r="P119" s="19"/>
      <c r="Q119" s="19"/>
      <c r="R119" s="19"/>
      <c r="S119" s="19"/>
      <c r="T119" s="19"/>
    </row>
    <row r="120" spans="1:20" ht="30" customHeight="1">
      <c r="A120" s="62"/>
      <c r="B120" s="20" t="str">
        <f>Input!B91</f>
        <v>Austin Muchez</v>
      </c>
      <c r="C120" s="22"/>
      <c r="D120" s="22"/>
      <c r="E120" s="22"/>
      <c r="K120" s="62"/>
      <c r="L120" s="20" t="str">
        <f>Input!N91</f>
        <v>Heather Novak</v>
      </c>
      <c r="M120" s="22"/>
      <c r="N120" s="22"/>
      <c r="O120" s="22"/>
      <c r="P120" s="19"/>
      <c r="Q120" s="19"/>
      <c r="R120" s="19"/>
      <c r="S120" s="19"/>
      <c r="T120" s="19"/>
    </row>
    <row r="121" spans="1:20" ht="30" customHeight="1">
      <c r="A121" s="62">
        <f>Input!A92</f>
        <v>10</v>
      </c>
      <c r="B121" s="20" t="str">
        <f>Input!B92</f>
        <v>Justin Taylor</v>
      </c>
      <c r="C121" s="22"/>
      <c r="D121" s="22"/>
      <c r="E121" s="22"/>
      <c r="K121" s="62">
        <f>Input!M92</f>
        <v>40</v>
      </c>
      <c r="L121" s="20" t="str">
        <f>Input!N92</f>
        <v>Samantha Brachett</v>
      </c>
      <c r="M121" s="22"/>
      <c r="N121" s="22"/>
      <c r="O121" s="22"/>
      <c r="P121" s="19"/>
      <c r="Q121" s="19"/>
      <c r="R121" s="19"/>
      <c r="S121" s="19"/>
      <c r="T121" s="19"/>
    </row>
    <row r="122" spans="1:20" ht="30" customHeight="1">
      <c r="A122" s="20"/>
      <c r="B122" s="20">
        <f>Input!B93</f>
        <v>0</v>
      </c>
      <c r="C122" s="22"/>
      <c r="D122" s="22"/>
      <c r="E122" s="22"/>
      <c r="K122" s="20"/>
      <c r="L122" s="20" t="str">
        <f>Input!N93</f>
        <v>Sabrina Cisneras</v>
      </c>
      <c r="M122" s="22"/>
      <c r="N122" s="22"/>
      <c r="O122" s="22"/>
      <c r="P122" s="19"/>
      <c r="Q122" s="19"/>
      <c r="R122" s="19"/>
      <c r="S122" s="19"/>
      <c r="T122" s="19"/>
    </row>
    <row r="123" spans="1:20" ht="30" customHeight="1">
      <c r="A123" s="20"/>
      <c r="B123" s="20" t="str">
        <f>Input!B94</f>
        <v>Split Score</v>
      </c>
      <c r="C123" s="22"/>
      <c r="D123" s="22"/>
      <c r="E123" s="22"/>
      <c r="F123" s="23"/>
      <c r="G123" s="24"/>
      <c r="H123" s="24"/>
      <c r="I123" s="24"/>
      <c r="J123" s="25"/>
      <c r="K123" s="20"/>
      <c r="L123" s="20">
        <f>Input!N94</f>
        <v>0</v>
      </c>
      <c r="M123" s="22"/>
      <c r="N123" s="22"/>
      <c r="O123" s="22"/>
      <c r="P123" s="23"/>
      <c r="Q123" s="24"/>
      <c r="R123" s="24"/>
      <c r="S123" s="24"/>
      <c r="T123" s="24"/>
    </row>
    <row r="124" spans="1:20" ht="30" customHeight="1">
      <c r="A124" s="20"/>
      <c r="B124" s="20" t="str">
        <f>Input!B95</f>
        <v>Split Score</v>
      </c>
      <c r="C124" s="22"/>
      <c r="D124" s="22"/>
      <c r="E124" s="22"/>
      <c r="F124" s="18" t="s">
        <v>21</v>
      </c>
      <c r="G124" s="18" t="s">
        <v>22</v>
      </c>
      <c r="H124" s="18" t="s">
        <v>23</v>
      </c>
      <c r="I124" s="18" t="s">
        <v>24</v>
      </c>
      <c r="J124" s="26" t="s">
        <v>35</v>
      </c>
      <c r="K124" s="20"/>
      <c r="L124" s="20" t="str">
        <f>Input!N95</f>
        <v>Split Score</v>
      </c>
      <c r="M124" s="22"/>
      <c r="N124" s="22"/>
      <c r="O124" s="22"/>
      <c r="P124" s="18" t="s">
        <v>21</v>
      </c>
      <c r="Q124" s="18" t="s">
        <v>22</v>
      </c>
      <c r="R124" s="18" t="s">
        <v>23</v>
      </c>
      <c r="S124" s="18" t="s">
        <v>24</v>
      </c>
      <c r="T124" s="26" t="s">
        <v>35</v>
      </c>
    </row>
    <row r="125" spans="1:20" ht="30" customHeight="1">
      <c r="A125" s="20"/>
      <c r="B125" s="27"/>
      <c r="C125" s="28"/>
      <c r="D125" s="28"/>
      <c r="E125" s="28"/>
      <c r="F125" s="28"/>
      <c r="G125" s="28"/>
      <c r="H125" s="28"/>
      <c r="I125" s="28"/>
      <c r="J125" s="28"/>
      <c r="K125" s="20"/>
      <c r="L125" s="27"/>
      <c r="M125" s="28"/>
      <c r="N125" s="28"/>
      <c r="O125" s="28"/>
      <c r="P125" s="28"/>
      <c r="Q125" s="28"/>
      <c r="R125" s="28"/>
      <c r="S125" s="28"/>
      <c r="T125" s="28"/>
    </row>
    <row r="126" spans="2:20" ht="30" customHeight="1">
      <c r="B126" s="30" t="s">
        <v>37</v>
      </c>
      <c r="C126" s="54">
        <f>A121</f>
        <v>10</v>
      </c>
      <c r="D126" s="54">
        <v>12</v>
      </c>
      <c r="E126" s="54">
        <v>14</v>
      </c>
      <c r="F126" s="93">
        <v>16</v>
      </c>
      <c r="G126" s="93"/>
      <c r="H126" s="93">
        <v>18</v>
      </c>
      <c r="I126" s="93"/>
      <c r="K126" s="29"/>
      <c r="L126" s="30" t="s">
        <v>37</v>
      </c>
      <c r="M126" s="54">
        <f>K121</f>
        <v>40</v>
      </c>
      <c r="N126" s="54">
        <v>42</v>
      </c>
      <c r="O126" s="54">
        <v>44</v>
      </c>
      <c r="P126" s="93">
        <v>46</v>
      </c>
      <c r="Q126" s="93"/>
      <c r="R126" s="93">
        <v>48</v>
      </c>
      <c r="S126" s="93"/>
      <c r="T126" s="19"/>
    </row>
    <row r="127" spans="1:20" ht="30" customHeight="1">
      <c r="A127" s="95" t="s">
        <v>38</v>
      </c>
      <c r="B127" s="95"/>
      <c r="C127" s="9"/>
      <c r="D127" s="9"/>
      <c r="E127" s="9"/>
      <c r="F127" s="15"/>
      <c r="G127" s="15"/>
      <c r="H127" s="15"/>
      <c r="I127" s="15"/>
      <c r="J127" s="15"/>
      <c r="K127" s="95" t="s">
        <v>38</v>
      </c>
      <c r="L127" s="95"/>
      <c r="M127" s="9"/>
      <c r="N127" s="9"/>
      <c r="O127" s="9"/>
      <c r="P127" s="15"/>
      <c r="Q127" s="15"/>
      <c r="R127" s="15"/>
      <c r="S127" s="15"/>
      <c r="T127" s="15"/>
    </row>
    <row r="128" spans="1:20" ht="30" customHeight="1">
      <c r="A128" s="31"/>
      <c r="B128" s="31"/>
      <c r="C128" s="6"/>
      <c r="D128" s="6"/>
      <c r="E128" s="6"/>
      <c r="F128" s="32"/>
      <c r="G128" s="32"/>
      <c r="H128" s="32"/>
      <c r="I128" s="32"/>
      <c r="J128" s="32"/>
      <c r="K128" s="29"/>
      <c r="L128" s="33"/>
      <c r="P128" s="19"/>
      <c r="Q128" s="19"/>
      <c r="R128" s="19"/>
      <c r="S128" s="19"/>
      <c r="T128" s="19"/>
    </row>
    <row r="129" spans="1:20" ht="30" customHeight="1">
      <c r="A129" s="94" t="s">
        <v>32</v>
      </c>
      <c r="B129" s="94"/>
      <c r="C129" s="94"/>
      <c r="D129" s="13"/>
      <c r="E129" s="94" t="s">
        <v>33</v>
      </c>
      <c r="F129" s="94"/>
      <c r="G129" s="64" t="str">
        <f>Input!C98</f>
        <v>Sterling Heights Stevenson</v>
      </c>
      <c r="H129" s="14"/>
      <c r="I129" s="14"/>
      <c r="J129" s="15"/>
      <c r="K129" s="94" t="s">
        <v>32</v>
      </c>
      <c r="L129" s="94"/>
      <c r="M129" s="94"/>
      <c r="N129" s="13"/>
      <c r="O129" s="94" t="s">
        <v>33</v>
      </c>
      <c r="P129" s="94"/>
      <c r="Q129" s="64" t="str">
        <f>Input!O98</f>
        <v>Macomb Dakota</v>
      </c>
      <c r="R129" s="14"/>
      <c r="S129" s="14"/>
      <c r="T129" s="15"/>
    </row>
    <row r="130" spans="1:20" ht="30" customHeight="1">
      <c r="A130" s="16"/>
      <c r="B130" s="17" t="s">
        <v>16</v>
      </c>
      <c r="C130" s="12" t="s">
        <v>18</v>
      </c>
      <c r="D130" s="12" t="s">
        <v>19</v>
      </c>
      <c r="E130" s="12" t="s">
        <v>20</v>
      </c>
      <c r="F130" s="18"/>
      <c r="G130" s="18"/>
      <c r="H130" s="18"/>
      <c r="I130" s="18"/>
      <c r="K130" s="16"/>
      <c r="L130" s="17" t="s">
        <v>16</v>
      </c>
      <c r="M130" s="12" t="s">
        <v>18</v>
      </c>
      <c r="N130" s="12" t="s">
        <v>19</v>
      </c>
      <c r="O130" s="12" t="s">
        <v>20</v>
      </c>
      <c r="P130" s="18"/>
      <c r="Q130" s="18"/>
      <c r="R130" s="18"/>
      <c r="S130" s="18"/>
      <c r="T130" s="19"/>
    </row>
    <row r="131" spans="1:20" ht="30" customHeight="1">
      <c r="A131" s="20"/>
      <c r="B131" s="20" t="str">
        <f>Input!B98</f>
        <v>Ryan Dykas</v>
      </c>
      <c r="C131" s="22"/>
      <c r="D131" s="22"/>
      <c r="E131" s="22"/>
      <c r="K131" s="20"/>
      <c r="L131" s="20" t="str">
        <f>Input!N98</f>
        <v>Nicole Mikaelian</v>
      </c>
      <c r="M131" s="22"/>
      <c r="N131" s="22"/>
      <c r="O131" s="22"/>
      <c r="P131" s="19"/>
      <c r="Q131" s="19"/>
      <c r="R131" s="19"/>
      <c r="S131" s="19"/>
      <c r="T131" s="19"/>
    </row>
    <row r="132" spans="1:20" ht="30" customHeight="1">
      <c r="A132" s="62" t="str">
        <f>Input!A99</f>
        <v>L</v>
      </c>
      <c r="B132" s="20" t="str">
        <f>Input!B99</f>
        <v>Matt Prybys</v>
      </c>
      <c r="C132" s="22"/>
      <c r="D132" s="22"/>
      <c r="E132" s="22"/>
      <c r="K132" s="62" t="str">
        <f>Input!M99</f>
        <v>L</v>
      </c>
      <c r="L132" s="20" t="str">
        <f>Input!N99</f>
        <v>Sarah Forton</v>
      </c>
      <c r="M132" s="22"/>
      <c r="N132" s="22"/>
      <c r="O132" s="22"/>
      <c r="P132" s="19"/>
      <c r="Q132" s="19"/>
      <c r="R132" s="19"/>
      <c r="S132" s="19"/>
      <c r="T132" s="19"/>
    </row>
    <row r="133" spans="1:20" ht="30" customHeight="1">
      <c r="A133" s="62" t="str">
        <f>Input!A100</f>
        <v>A</v>
      </c>
      <c r="B133" s="20" t="str">
        <f>Input!B100</f>
        <v>Kevin Matsui</v>
      </c>
      <c r="C133" s="22"/>
      <c r="D133" s="22"/>
      <c r="E133" s="22"/>
      <c r="K133" s="62" t="str">
        <f>Input!M100</f>
        <v>A</v>
      </c>
      <c r="L133" s="20" t="str">
        <f>Input!N100</f>
        <v>Marissa Solnik</v>
      </c>
      <c r="M133" s="22"/>
      <c r="N133" s="22"/>
      <c r="O133" s="22"/>
      <c r="P133" s="19"/>
      <c r="Q133" s="19"/>
      <c r="R133" s="19"/>
      <c r="S133" s="19"/>
      <c r="T133" s="19"/>
    </row>
    <row r="134" spans="1:20" ht="30" customHeight="1">
      <c r="A134" s="62" t="str">
        <f>Input!A101</f>
        <v>N</v>
      </c>
      <c r="B134" s="20" t="str">
        <f>Input!B101</f>
        <v>AJ Taormina</v>
      </c>
      <c r="C134" s="22"/>
      <c r="D134" s="22"/>
      <c r="E134" s="22"/>
      <c r="K134" s="62" t="str">
        <f>Input!M101</f>
        <v>N</v>
      </c>
      <c r="L134" s="20" t="str">
        <f>Input!N101</f>
        <v>Ashlee Juricny</v>
      </c>
      <c r="M134" s="22"/>
      <c r="N134" s="22"/>
      <c r="O134" s="22"/>
      <c r="P134" s="19"/>
      <c r="Q134" s="19"/>
      <c r="R134" s="19"/>
      <c r="S134" s="19"/>
      <c r="T134" s="19"/>
    </row>
    <row r="135" spans="1:20" ht="30" customHeight="1">
      <c r="A135" s="62" t="str">
        <f>Input!A102</f>
        <v>E</v>
      </c>
      <c r="B135" s="20" t="str">
        <f>Input!B102</f>
        <v>Vince Papais</v>
      </c>
      <c r="C135" s="22"/>
      <c r="D135" s="22"/>
      <c r="E135" s="22"/>
      <c r="K135" s="62" t="str">
        <f>Input!M102</f>
        <v>E</v>
      </c>
      <c r="L135" s="20" t="str">
        <f>Input!N102</f>
        <v>Samantha Gusumano</v>
      </c>
      <c r="M135" s="22"/>
      <c r="N135" s="22"/>
      <c r="O135" s="22"/>
      <c r="P135" s="19"/>
      <c r="Q135" s="19"/>
      <c r="R135" s="19"/>
      <c r="S135" s="19"/>
      <c r="T135" s="19"/>
    </row>
    <row r="136" spans="1:20" ht="30" customHeight="1">
      <c r="A136" s="62"/>
      <c r="B136" s="20" t="str">
        <f>Input!B103</f>
        <v>Jacob Furtney</v>
      </c>
      <c r="C136" s="22"/>
      <c r="D136" s="22"/>
      <c r="E136" s="22"/>
      <c r="K136" s="62"/>
      <c r="L136" s="20" t="str">
        <f>Input!N103</f>
        <v>Jenna Nottle</v>
      </c>
      <c r="M136" s="22"/>
      <c r="N136" s="22"/>
      <c r="O136" s="22"/>
      <c r="P136" s="19"/>
      <c r="Q136" s="19"/>
      <c r="R136" s="19"/>
      <c r="S136" s="19"/>
      <c r="T136" s="19"/>
    </row>
    <row r="137" spans="1:20" ht="30" customHeight="1">
      <c r="A137" s="62">
        <f>Input!A104</f>
        <v>11</v>
      </c>
      <c r="B137" s="20">
        <f>Input!B104</f>
        <v>0</v>
      </c>
      <c r="C137" s="22"/>
      <c r="D137" s="22"/>
      <c r="E137" s="22"/>
      <c r="K137" s="62">
        <f>Input!M104</f>
        <v>41</v>
      </c>
      <c r="L137" s="20" t="str">
        <f>Input!N104</f>
        <v>Sierra Stade</v>
      </c>
      <c r="M137" s="22"/>
      <c r="N137" s="22"/>
      <c r="O137" s="22"/>
      <c r="P137" s="19"/>
      <c r="Q137" s="19"/>
      <c r="R137" s="19"/>
      <c r="S137" s="19"/>
      <c r="T137" s="19"/>
    </row>
    <row r="138" spans="1:20" ht="30" customHeight="1">
      <c r="A138" s="20"/>
      <c r="B138" s="20">
        <f>Input!B105</f>
        <v>0</v>
      </c>
      <c r="C138" s="22"/>
      <c r="D138" s="22"/>
      <c r="E138" s="22"/>
      <c r="K138" s="20"/>
      <c r="L138" s="20">
        <f>Input!N105</f>
        <v>0</v>
      </c>
      <c r="M138" s="22"/>
      <c r="N138" s="22"/>
      <c r="O138" s="22"/>
      <c r="P138" s="19"/>
      <c r="Q138" s="19"/>
      <c r="R138" s="19"/>
      <c r="S138" s="19"/>
      <c r="T138" s="19"/>
    </row>
    <row r="139" spans="1:20" ht="30" customHeight="1">
      <c r="A139" s="20"/>
      <c r="B139" s="20">
        <f>Input!B106</f>
        <v>0</v>
      </c>
      <c r="C139" s="22"/>
      <c r="D139" s="22"/>
      <c r="E139" s="22"/>
      <c r="F139" s="23"/>
      <c r="G139" s="24"/>
      <c r="H139" s="24"/>
      <c r="I139" s="24"/>
      <c r="J139" s="25"/>
      <c r="K139" s="20"/>
      <c r="L139" s="20">
        <f>Input!N106</f>
        <v>0</v>
      </c>
      <c r="M139" s="22"/>
      <c r="N139" s="22"/>
      <c r="O139" s="22"/>
      <c r="P139" s="23"/>
      <c r="Q139" s="24"/>
      <c r="R139" s="24"/>
      <c r="S139" s="24"/>
      <c r="T139" s="24"/>
    </row>
    <row r="140" spans="1:20" ht="30" customHeight="1">
      <c r="A140" s="20"/>
      <c r="B140" s="20" t="str">
        <f>Input!B107</f>
        <v>Split Score</v>
      </c>
      <c r="C140" s="22"/>
      <c r="D140" s="22"/>
      <c r="E140" s="22"/>
      <c r="F140" s="18" t="s">
        <v>21</v>
      </c>
      <c r="G140" s="18" t="s">
        <v>22</v>
      </c>
      <c r="H140" s="18" t="s">
        <v>23</v>
      </c>
      <c r="I140" s="18" t="s">
        <v>24</v>
      </c>
      <c r="J140" s="26" t="s">
        <v>35</v>
      </c>
      <c r="K140" s="20"/>
      <c r="L140" s="20" t="str">
        <f>Input!N107</f>
        <v>Split Score</v>
      </c>
      <c r="M140" s="22"/>
      <c r="N140" s="22"/>
      <c r="O140" s="22"/>
      <c r="P140" s="18" t="s">
        <v>21</v>
      </c>
      <c r="Q140" s="18" t="s">
        <v>22</v>
      </c>
      <c r="R140" s="18" t="s">
        <v>23</v>
      </c>
      <c r="S140" s="18" t="s">
        <v>24</v>
      </c>
      <c r="T140" s="26" t="s">
        <v>35</v>
      </c>
    </row>
    <row r="141" spans="1:20" ht="30" customHeight="1">
      <c r="A141" s="20"/>
      <c r="B141" s="27"/>
      <c r="C141" s="28"/>
      <c r="D141" s="28"/>
      <c r="E141" s="28"/>
      <c r="F141" s="28"/>
      <c r="G141" s="28"/>
      <c r="H141" s="28"/>
      <c r="I141" s="28"/>
      <c r="J141" s="28"/>
      <c r="K141" s="20"/>
      <c r="L141" s="27"/>
      <c r="M141" s="28"/>
      <c r="N141" s="28"/>
      <c r="O141" s="28"/>
      <c r="P141" s="28"/>
      <c r="Q141" s="28"/>
      <c r="R141" s="28"/>
      <c r="S141" s="28"/>
      <c r="T141" s="28"/>
    </row>
    <row r="142" spans="2:20" ht="30" customHeight="1">
      <c r="B142" s="30" t="s">
        <v>37</v>
      </c>
      <c r="C142" s="54">
        <f>A137</f>
        <v>11</v>
      </c>
      <c r="D142" s="54">
        <v>9</v>
      </c>
      <c r="E142" s="54">
        <v>7</v>
      </c>
      <c r="F142" s="93">
        <v>5</v>
      </c>
      <c r="G142" s="93"/>
      <c r="H142" s="93">
        <v>3</v>
      </c>
      <c r="I142" s="93"/>
      <c r="K142" s="29"/>
      <c r="L142" s="30" t="s">
        <v>37</v>
      </c>
      <c r="M142" s="54">
        <f>K137</f>
        <v>41</v>
      </c>
      <c r="N142" s="54">
        <v>39</v>
      </c>
      <c r="O142" s="54">
        <v>37</v>
      </c>
      <c r="P142" s="93">
        <v>35</v>
      </c>
      <c r="Q142" s="93"/>
      <c r="R142" s="93">
        <v>33</v>
      </c>
      <c r="S142" s="93"/>
      <c r="T142" s="19"/>
    </row>
    <row r="143" spans="1:20" ht="30" customHeight="1">
      <c r="A143" s="95" t="s">
        <v>38</v>
      </c>
      <c r="B143" s="95"/>
      <c r="C143" s="9"/>
      <c r="D143" s="9"/>
      <c r="E143" s="9"/>
      <c r="F143" s="15"/>
      <c r="G143" s="15"/>
      <c r="H143" s="15"/>
      <c r="I143" s="15"/>
      <c r="J143" s="15"/>
      <c r="K143" s="95" t="s">
        <v>38</v>
      </c>
      <c r="L143" s="95"/>
      <c r="M143" s="9"/>
      <c r="N143" s="9"/>
      <c r="O143" s="9"/>
      <c r="P143" s="15"/>
      <c r="Q143" s="15"/>
      <c r="R143" s="15"/>
      <c r="S143" s="15"/>
      <c r="T143" s="15"/>
    </row>
    <row r="144" spans="1:20" ht="30" customHeight="1">
      <c r="A144" s="31"/>
      <c r="B144" s="31"/>
      <c r="C144" s="6"/>
      <c r="D144" s="6"/>
      <c r="E144" s="6"/>
      <c r="F144" s="32"/>
      <c r="G144" s="32"/>
      <c r="H144" s="32"/>
      <c r="I144" s="32"/>
      <c r="J144" s="32"/>
      <c r="K144" s="29"/>
      <c r="L144" s="33"/>
      <c r="P144" s="19"/>
      <c r="Q144" s="19"/>
      <c r="R144" s="19"/>
      <c r="S144" s="19"/>
      <c r="T144" s="19"/>
    </row>
    <row r="145" spans="1:20" ht="30" customHeight="1">
      <c r="A145" s="94" t="s">
        <v>32</v>
      </c>
      <c r="B145" s="94"/>
      <c r="C145" s="94"/>
      <c r="D145" s="13"/>
      <c r="E145" s="94" t="s">
        <v>33</v>
      </c>
      <c r="F145" s="94"/>
      <c r="G145" s="41" t="str">
        <f>Input!C110</f>
        <v>New Baltimore Anchor Bay</v>
      </c>
      <c r="H145" s="14"/>
      <c r="I145" s="14"/>
      <c r="J145" s="15"/>
      <c r="K145" s="94" t="s">
        <v>32</v>
      </c>
      <c r="L145" s="94"/>
      <c r="M145" s="94"/>
      <c r="N145" s="13"/>
      <c r="O145" s="94" t="s">
        <v>33</v>
      </c>
      <c r="P145" s="94"/>
      <c r="Q145" s="57" t="str">
        <f>Input!O110</f>
        <v>Sterling Heights Stevenson</v>
      </c>
      <c r="R145" s="14"/>
      <c r="S145" s="14"/>
      <c r="T145" s="15"/>
    </row>
    <row r="146" spans="1:20" ht="30" customHeight="1">
      <c r="A146" s="16"/>
      <c r="B146" s="17" t="s">
        <v>16</v>
      </c>
      <c r="C146" s="12" t="s">
        <v>18</v>
      </c>
      <c r="D146" s="12" t="s">
        <v>19</v>
      </c>
      <c r="E146" s="12" t="s">
        <v>20</v>
      </c>
      <c r="F146" s="18"/>
      <c r="G146" s="18"/>
      <c r="H146" s="18"/>
      <c r="I146" s="18"/>
      <c r="K146" s="16"/>
      <c r="L146" s="17" t="s">
        <v>16</v>
      </c>
      <c r="M146" s="12" t="s">
        <v>18</v>
      </c>
      <c r="N146" s="12" t="s">
        <v>19</v>
      </c>
      <c r="O146" s="12" t="s">
        <v>20</v>
      </c>
      <c r="P146" s="18"/>
      <c r="Q146" s="18"/>
      <c r="R146" s="18"/>
      <c r="S146" s="18"/>
      <c r="T146" s="19"/>
    </row>
    <row r="147" spans="1:20" ht="30" customHeight="1">
      <c r="A147" s="20"/>
      <c r="B147" s="20" t="str">
        <f>Input!B110</f>
        <v>Brandon Alexander</v>
      </c>
      <c r="C147" s="22"/>
      <c r="D147" s="22"/>
      <c r="E147" s="22"/>
      <c r="K147" s="20"/>
      <c r="L147" s="20" t="str">
        <f>Input!N110</f>
        <v>Kalin McGee</v>
      </c>
      <c r="M147" s="22"/>
      <c r="N147" s="22"/>
      <c r="O147" s="22"/>
      <c r="P147" s="19"/>
      <c r="Q147" s="19"/>
      <c r="R147" s="19"/>
      <c r="S147" s="19"/>
      <c r="T147" s="19"/>
    </row>
    <row r="148" spans="1:20" ht="30" customHeight="1">
      <c r="A148" s="62" t="str">
        <f>Input!A111</f>
        <v>L</v>
      </c>
      <c r="B148" s="20" t="str">
        <f>Input!B111</f>
        <v>Shane Barthlow</v>
      </c>
      <c r="C148" s="22"/>
      <c r="D148" s="22"/>
      <c r="E148" s="22"/>
      <c r="K148" s="62" t="str">
        <f>Input!M111</f>
        <v>L</v>
      </c>
      <c r="L148" s="20" t="str">
        <f>Input!N111</f>
        <v>Tiffani Paraventi</v>
      </c>
      <c r="M148" s="22"/>
      <c r="N148" s="22"/>
      <c r="O148" s="22"/>
      <c r="P148" s="19"/>
      <c r="Q148" s="19"/>
      <c r="R148" s="19"/>
      <c r="S148" s="19"/>
      <c r="T148" s="19"/>
    </row>
    <row r="149" spans="1:20" ht="30" customHeight="1">
      <c r="A149" s="62" t="str">
        <f>Input!A112</f>
        <v>A</v>
      </c>
      <c r="B149" s="20" t="str">
        <f>Input!B112</f>
        <v>Garret Endres</v>
      </c>
      <c r="C149" s="22"/>
      <c r="D149" s="22"/>
      <c r="E149" s="22"/>
      <c r="K149" s="62" t="str">
        <f>Input!M112</f>
        <v>A</v>
      </c>
      <c r="L149" s="20" t="str">
        <f>Input!N112</f>
        <v>Catherine Pardington</v>
      </c>
      <c r="M149" s="22"/>
      <c r="N149" s="22"/>
      <c r="O149" s="22"/>
      <c r="P149" s="19"/>
      <c r="Q149" s="19"/>
      <c r="R149" s="19"/>
      <c r="S149" s="19"/>
      <c r="T149" s="19"/>
    </row>
    <row r="150" spans="1:20" ht="30" customHeight="1">
      <c r="A150" s="62" t="str">
        <f>Input!A113</f>
        <v>N</v>
      </c>
      <c r="B150" s="20" t="str">
        <f>Input!B113</f>
        <v>Trevor Hyslop</v>
      </c>
      <c r="C150" s="22"/>
      <c r="D150" s="22"/>
      <c r="E150" s="22"/>
      <c r="K150" s="62" t="str">
        <f>Input!M113</f>
        <v>N</v>
      </c>
      <c r="L150" s="20" t="str">
        <f>Input!N113</f>
        <v>Renee Spicuzza</v>
      </c>
      <c r="M150" s="22"/>
      <c r="N150" s="22"/>
      <c r="O150" s="22"/>
      <c r="P150" s="19"/>
      <c r="Q150" s="19"/>
      <c r="R150" s="19"/>
      <c r="S150" s="19"/>
      <c r="T150" s="19"/>
    </row>
    <row r="151" spans="1:20" ht="30" customHeight="1">
      <c r="A151" s="62" t="str">
        <f>Input!A114</f>
        <v>E</v>
      </c>
      <c r="B151" s="20" t="str">
        <f>Input!B114</f>
        <v>Zach Soldan</v>
      </c>
      <c r="C151" s="22"/>
      <c r="D151" s="22"/>
      <c r="E151" s="22"/>
      <c r="K151" s="62" t="str">
        <f>Input!M114</f>
        <v>E</v>
      </c>
      <c r="L151" s="20" t="str">
        <f>Input!N114</f>
        <v>Lauren Krywy</v>
      </c>
      <c r="M151" s="22"/>
      <c r="N151" s="22"/>
      <c r="O151" s="22"/>
      <c r="P151" s="19"/>
      <c r="Q151" s="19"/>
      <c r="R151" s="19"/>
      <c r="S151" s="19"/>
      <c r="T151" s="19"/>
    </row>
    <row r="152" spans="1:20" ht="30" customHeight="1">
      <c r="A152" s="62"/>
      <c r="B152" s="20" t="str">
        <f>Input!B115</f>
        <v>Matthew Willis</v>
      </c>
      <c r="C152" s="22"/>
      <c r="D152" s="22"/>
      <c r="E152" s="22"/>
      <c r="K152" s="62"/>
      <c r="L152" s="20" t="str">
        <f>Input!N115</f>
        <v>Ashley Krywy</v>
      </c>
      <c r="M152" s="22"/>
      <c r="N152" s="22"/>
      <c r="O152" s="22"/>
      <c r="P152" s="19"/>
      <c r="Q152" s="19"/>
      <c r="R152" s="19"/>
      <c r="S152" s="19"/>
      <c r="T152" s="19"/>
    </row>
    <row r="153" spans="1:20" ht="30" customHeight="1">
      <c r="A153" s="62">
        <f>Input!A116</f>
        <v>12</v>
      </c>
      <c r="B153" s="20">
        <f>Input!B116</f>
        <v>0</v>
      </c>
      <c r="C153" s="22"/>
      <c r="D153" s="22"/>
      <c r="E153" s="22"/>
      <c r="K153" s="62">
        <f>Input!M116</f>
        <v>42</v>
      </c>
      <c r="L153" s="20">
        <f>Input!N116</f>
        <v>0</v>
      </c>
      <c r="M153" s="22"/>
      <c r="N153" s="22"/>
      <c r="O153" s="22"/>
      <c r="P153" s="19"/>
      <c r="Q153" s="19"/>
      <c r="R153" s="19"/>
      <c r="S153" s="19"/>
      <c r="T153" s="19"/>
    </row>
    <row r="154" spans="1:20" ht="30" customHeight="1">
      <c r="A154" s="20"/>
      <c r="B154" s="20">
        <f>Input!B117</f>
        <v>0</v>
      </c>
      <c r="C154" s="22"/>
      <c r="D154" s="22"/>
      <c r="E154" s="22"/>
      <c r="K154" s="20"/>
      <c r="L154" s="20">
        <f>Input!N117</f>
        <v>0</v>
      </c>
      <c r="M154" s="22"/>
      <c r="N154" s="22"/>
      <c r="O154" s="22"/>
      <c r="P154" s="19"/>
      <c r="Q154" s="19"/>
      <c r="R154" s="19"/>
      <c r="S154" s="19"/>
      <c r="T154" s="19"/>
    </row>
    <row r="155" spans="1:20" ht="30" customHeight="1">
      <c r="A155" s="20"/>
      <c r="B155" s="20">
        <f>Input!B118</f>
        <v>0</v>
      </c>
      <c r="C155" s="22"/>
      <c r="D155" s="22"/>
      <c r="E155" s="22"/>
      <c r="F155" s="23"/>
      <c r="G155" s="24"/>
      <c r="H155" s="24"/>
      <c r="I155" s="24"/>
      <c r="J155" s="25"/>
      <c r="K155" s="20"/>
      <c r="L155" s="20">
        <f>Input!N118</f>
        <v>0</v>
      </c>
      <c r="M155" s="22"/>
      <c r="N155" s="22"/>
      <c r="O155" s="22"/>
      <c r="P155" s="23"/>
      <c r="Q155" s="24"/>
      <c r="R155" s="24"/>
      <c r="S155" s="24"/>
      <c r="T155" s="24"/>
    </row>
    <row r="156" spans="1:20" ht="30" customHeight="1">
      <c r="A156" s="20"/>
      <c r="B156" s="20" t="str">
        <f>Input!B119</f>
        <v>Split Score</v>
      </c>
      <c r="C156" s="22"/>
      <c r="D156" s="22"/>
      <c r="E156" s="22"/>
      <c r="F156" s="18" t="s">
        <v>21</v>
      </c>
      <c r="G156" s="18" t="s">
        <v>22</v>
      </c>
      <c r="H156" s="18" t="s">
        <v>23</v>
      </c>
      <c r="I156" s="18" t="s">
        <v>24</v>
      </c>
      <c r="J156" s="26" t="s">
        <v>35</v>
      </c>
      <c r="K156" s="20"/>
      <c r="L156" s="20" t="str">
        <f>Input!N119</f>
        <v>Split Score</v>
      </c>
      <c r="M156" s="22"/>
      <c r="N156" s="22"/>
      <c r="O156" s="22"/>
      <c r="P156" s="18" t="s">
        <v>21</v>
      </c>
      <c r="Q156" s="18" t="s">
        <v>22</v>
      </c>
      <c r="R156" s="18" t="s">
        <v>23</v>
      </c>
      <c r="S156" s="18" t="s">
        <v>24</v>
      </c>
      <c r="T156" s="26" t="s">
        <v>35</v>
      </c>
    </row>
    <row r="157" spans="1:20" ht="30" customHeight="1">
      <c r="A157" s="20"/>
      <c r="B157" s="27"/>
      <c r="C157" s="28"/>
      <c r="D157" s="28"/>
      <c r="E157" s="28"/>
      <c r="F157" s="28"/>
      <c r="G157" s="28"/>
      <c r="H157" s="28"/>
      <c r="I157" s="28"/>
      <c r="J157" s="28"/>
      <c r="K157" s="20"/>
      <c r="L157" s="27"/>
      <c r="M157" s="28"/>
      <c r="N157" s="28"/>
      <c r="O157" s="28"/>
      <c r="P157" s="28"/>
      <c r="Q157" s="28"/>
      <c r="R157" s="28"/>
      <c r="S157" s="28"/>
      <c r="T157" s="28"/>
    </row>
    <row r="158" spans="2:20" ht="30" customHeight="1">
      <c r="B158" s="30" t="s">
        <v>37</v>
      </c>
      <c r="C158" s="54">
        <f>A153</f>
        <v>12</v>
      </c>
      <c r="D158" s="54">
        <v>14</v>
      </c>
      <c r="E158" s="54">
        <v>16</v>
      </c>
      <c r="F158" s="93">
        <v>18</v>
      </c>
      <c r="G158" s="93"/>
      <c r="H158" s="93">
        <v>20</v>
      </c>
      <c r="I158" s="93"/>
      <c r="K158" s="29"/>
      <c r="L158" s="30" t="s">
        <v>37</v>
      </c>
      <c r="M158" s="54">
        <f>K153</f>
        <v>42</v>
      </c>
      <c r="N158" s="54">
        <v>44</v>
      </c>
      <c r="O158" s="54">
        <v>46</v>
      </c>
      <c r="P158" s="93">
        <v>48</v>
      </c>
      <c r="Q158" s="93"/>
      <c r="R158" s="93">
        <v>50</v>
      </c>
      <c r="S158" s="93"/>
      <c r="T158" s="19"/>
    </row>
    <row r="159" spans="1:20" ht="30" customHeight="1">
      <c r="A159" s="95" t="s">
        <v>38</v>
      </c>
      <c r="B159" s="95"/>
      <c r="C159" s="9"/>
      <c r="D159" s="9"/>
      <c r="E159" s="9"/>
      <c r="F159" s="15"/>
      <c r="G159" s="15"/>
      <c r="H159" s="15"/>
      <c r="I159" s="15"/>
      <c r="J159" s="15"/>
      <c r="K159" s="95" t="s">
        <v>38</v>
      </c>
      <c r="L159" s="95"/>
      <c r="M159" s="9"/>
      <c r="N159" s="9"/>
      <c r="O159" s="9"/>
      <c r="P159" s="15"/>
      <c r="Q159" s="15"/>
      <c r="R159" s="15"/>
      <c r="S159" s="15"/>
      <c r="T159" s="15"/>
    </row>
    <row r="160" spans="1:20" ht="30" customHeight="1">
      <c r="A160" s="31"/>
      <c r="B160" s="31"/>
      <c r="C160" s="6"/>
      <c r="D160" s="6"/>
      <c r="E160" s="6"/>
      <c r="F160" s="32"/>
      <c r="G160" s="32"/>
      <c r="H160" s="32"/>
      <c r="I160" s="32"/>
      <c r="J160" s="32"/>
      <c r="K160" s="29"/>
      <c r="L160" s="33"/>
      <c r="P160" s="19"/>
      <c r="Q160" s="19"/>
      <c r="R160" s="19"/>
      <c r="S160" s="19"/>
      <c r="T160" s="19"/>
    </row>
    <row r="161" spans="1:20" ht="30" customHeight="1">
      <c r="A161" s="94" t="s">
        <v>32</v>
      </c>
      <c r="B161" s="94"/>
      <c r="C161" s="94"/>
      <c r="D161" s="13"/>
      <c r="E161" s="94" t="s">
        <v>33</v>
      </c>
      <c r="F161" s="94"/>
      <c r="G161" s="57" t="str">
        <f>Input!C122</f>
        <v>Clinton Township Chippewa Valley</v>
      </c>
      <c r="H161" s="14"/>
      <c r="I161" s="14"/>
      <c r="J161" s="15"/>
      <c r="K161" s="94" t="s">
        <v>32</v>
      </c>
      <c r="L161" s="94"/>
      <c r="M161" s="94"/>
      <c r="N161" s="13"/>
      <c r="O161" s="94" t="s">
        <v>33</v>
      </c>
      <c r="P161" s="94"/>
      <c r="Q161" s="56" t="str">
        <f>Input!O122</f>
        <v>New Baltimore Anchor Bay</v>
      </c>
      <c r="R161" s="14"/>
      <c r="S161" s="14"/>
      <c r="T161" s="15"/>
    </row>
    <row r="162" spans="1:20" ht="30" customHeight="1">
      <c r="A162" s="16"/>
      <c r="B162" s="17" t="s">
        <v>16</v>
      </c>
      <c r="C162" s="12" t="s">
        <v>18</v>
      </c>
      <c r="D162" s="12" t="s">
        <v>19</v>
      </c>
      <c r="E162" s="12" t="s">
        <v>20</v>
      </c>
      <c r="F162" s="18"/>
      <c r="G162" s="18"/>
      <c r="H162" s="18"/>
      <c r="I162" s="18"/>
      <c r="K162" s="16"/>
      <c r="L162" s="17" t="s">
        <v>16</v>
      </c>
      <c r="M162" s="12" t="s">
        <v>18</v>
      </c>
      <c r="N162" s="12" t="s">
        <v>19</v>
      </c>
      <c r="O162" s="12" t="s">
        <v>20</v>
      </c>
      <c r="P162" s="18"/>
      <c r="Q162" s="18"/>
      <c r="R162" s="18"/>
      <c r="S162" s="18"/>
      <c r="T162" s="19"/>
    </row>
    <row r="163" spans="1:20" ht="30" customHeight="1">
      <c r="A163" s="20"/>
      <c r="B163" s="20" t="str">
        <f>Input!B122</f>
        <v>Hunter Ioppolo</v>
      </c>
      <c r="C163" s="22"/>
      <c r="D163" s="22"/>
      <c r="E163" s="22"/>
      <c r="K163" s="20"/>
      <c r="L163" s="20" t="str">
        <f>Input!N122</f>
        <v>Kayla Gregoire</v>
      </c>
      <c r="M163" s="22"/>
      <c r="N163" s="22"/>
      <c r="O163" s="22"/>
      <c r="P163" s="19"/>
      <c r="Q163" s="19"/>
      <c r="R163" s="19"/>
      <c r="S163" s="19"/>
      <c r="T163" s="19"/>
    </row>
    <row r="164" spans="1:20" ht="30" customHeight="1">
      <c r="A164" s="62" t="str">
        <f>Input!A123</f>
        <v>L</v>
      </c>
      <c r="B164" s="20" t="str">
        <f>Input!B123</f>
        <v>Paul Jurgelewicz</v>
      </c>
      <c r="C164" s="22"/>
      <c r="D164" s="22"/>
      <c r="E164" s="22"/>
      <c r="K164" s="62" t="str">
        <f>Input!M123</f>
        <v>L</v>
      </c>
      <c r="L164" s="20" t="str">
        <f>Input!N123</f>
        <v>Nicole Tyll</v>
      </c>
      <c r="M164" s="22"/>
      <c r="N164" s="22"/>
      <c r="O164" s="22"/>
      <c r="P164" s="19"/>
      <c r="Q164" s="19"/>
      <c r="R164" s="19"/>
      <c r="S164" s="19"/>
      <c r="T164" s="19"/>
    </row>
    <row r="165" spans="1:20" ht="30" customHeight="1">
      <c r="A165" s="62" t="str">
        <f>Input!A124</f>
        <v>A</v>
      </c>
      <c r="B165" s="20" t="str">
        <f>Input!B124</f>
        <v>Stefan Panetta</v>
      </c>
      <c r="C165" s="22"/>
      <c r="D165" s="22"/>
      <c r="E165" s="22"/>
      <c r="K165" s="62" t="str">
        <f>Input!M124</f>
        <v>A</v>
      </c>
      <c r="L165" s="20" t="str">
        <f>Input!N124</f>
        <v>Tabatha Neal</v>
      </c>
      <c r="M165" s="22"/>
      <c r="N165" s="22"/>
      <c r="O165" s="22"/>
      <c r="P165" s="19"/>
      <c r="Q165" s="19"/>
      <c r="R165" s="19"/>
      <c r="S165" s="19"/>
      <c r="T165" s="19"/>
    </row>
    <row r="166" spans="1:20" ht="30" customHeight="1">
      <c r="A166" s="62" t="str">
        <f>Input!A125</f>
        <v>N</v>
      </c>
      <c r="B166" s="20" t="str">
        <f>Input!B125</f>
        <v>Jeff Pietryka</v>
      </c>
      <c r="C166" s="22"/>
      <c r="D166" s="22"/>
      <c r="E166" s="22"/>
      <c r="K166" s="62" t="str">
        <f>Input!M125</f>
        <v>N</v>
      </c>
      <c r="L166" s="20" t="str">
        <f>Input!N125</f>
        <v>Jaylea Allor</v>
      </c>
      <c r="M166" s="22"/>
      <c r="N166" s="22"/>
      <c r="O166" s="22"/>
      <c r="P166" s="19"/>
      <c r="Q166" s="19"/>
      <c r="R166" s="19"/>
      <c r="S166" s="19"/>
      <c r="T166" s="19"/>
    </row>
    <row r="167" spans="1:20" ht="30" customHeight="1">
      <c r="A167" s="62" t="str">
        <f>Input!A126</f>
        <v>E</v>
      </c>
      <c r="B167" s="20" t="str">
        <f>Input!B126</f>
        <v>Aaron Sanders</v>
      </c>
      <c r="C167" s="22"/>
      <c r="D167" s="22"/>
      <c r="E167" s="22"/>
      <c r="K167" s="62" t="str">
        <f>Input!M126</f>
        <v>E</v>
      </c>
      <c r="L167" s="20" t="str">
        <f>Input!N126</f>
        <v>Dominique Pearcy</v>
      </c>
      <c r="M167" s="22"/>
      <c r="N167" s="22"/>
      <c r="O167" s="22"/>
      <c r="P167" s="19"/>
      <c r="Q167" s="19"/>
      <c r="R167" s="19"/>
      <c r="S167" s="19"/>
      <c r="T167" s="19"/>
    </row>
    <row r="168" spans="1:20" ht="30" customHeight="1">
      <c r="A168" s="62"/>
      <c r="B168" s="20" t="str">
        <f>Input!B127</f>
        <v>John Short</v>
      </c>
      <c r="C168" s="22"/>
      <c r="D168" s="22"/>
      <c r="E168" s="22"/>
      <c r="K168" s="62"/>
      <c r="L168" s="20" t="str">
        <f>Input!N127</f>
        <v>Jenna Endres</v>
      </c>
      <c r="M168" s="22"/>
      <c r="N168" s="22"/>
      <c r="O168" s="22"/>
      <c r="P168" s="19"/>
      <c r="Q168" s="19"/>
      <c r="R168" s="19"/>
      <c r="S168" s="19"/>
      <c r="T168" s="19"/>
    </row>
    <row r="169" spans="1:20" ht="30" customHeight="1">
      <c r="A169" s="62">
        <f>Input!A128</f>
        <v>13</v>
      </c>
      <c r="B169" s="20" t="str">
        <f>Input!B128</f>
        <v>Nick Thrush</v>
      </c>
      <c r="C169" s="22"/>
      <c r="D169" s="22"/>
      <c r="E169" s="22"/>
      <c r="K169" s="62">
        <f>Input!M128</f>
        <v>43</v>
      </c>
      <c r="L169" s="20">
        <f>Input!N128</f>
        <v>0</v>
      </c>
      <c r="M169" s="22"/>
      <c r="N169" s="22"/>
      <c r="O169" s="22"/>
      <c r="P169" s="19"/>
      <c r="Q169" s="19"/>
      <c r="R169" s="19"/>
      <c r="S169" s="19"/>
      <c r="T169" s="19"/>
    </row>
    <row r="170" spans="1:20" ht="30" customHeight="1">
      <c r="A170" s="20"/>
      <c r="B170" s="20">
        <f>Input!B129</f>
        <v>0</v>
      </c>
      <c r="C170" s="22"/>
      <c r="D170" s="22"/>
      <c r="E170" s="22"/>
      <c r="K170" s="20"/>
      <c r="L170" s="20">
        <f>Input!N129</f>
        <v>0</v>
      </c>
      <c r="M170" s="22"/>
      <c r="N170" s="22"/>
      <c r="O170" s="22"/>
      <c r="P170" s="19"/>
      <c r="Q170" s="19"/>
      <c r="R170" s="19"/>
      <c r="S170" s="19"/>
      <c r="T170" s="19"/>
    </row>
    <row r="171" spans="1:20" ht="30" customHeight="1">
      <c r="A171" s="20"/>
      <c r="B171" s="20">
        <f>Input!B130</f>
        <v>0</v>
      </c>
      <c r="C171" s="22"/>
      <c r="D171" s="22"/>
      <c r="E171" s="22"/>
      <c r="F171" s="23"/>
      <c r="G171" s="24"/>
      <c r="H171" s="24"/>
      <c r="I171" s="24"/>
      <c r="J171" s="25"/>
      <c r="K171" s="20"/>
      <c r="L171" s="20">
        <f>Input!N130</f>
        <v>0</v>
      </c>
      <c r="M171" s="22"/>
      <c r="N171" s="22"/>
      <c r="O171" s="22"/>
      <c r="P171" s="23"/>
      <c r="Q171" s="24"/>
      <c r="R171" s="24"/>
      <c r="S171" s="24"/>
      <c r="T171" s="24"/>
    </row>
    <row r="172" spans="1:20" ht="30" customHeight="1">
      <c r="A172" s="20"/>
      <c r="B172" s="20" t="str">
        <f>Input!B131</f>
        <v>Split Score</v>
      </c>
      <c r="C172" s="22"/>
      <c r="D172" s="22"/>
      <c r="E172" s="22"/>
      <c r="F172" s="18" t="s">
        <v>21</v>
      </c>
      <c r="G172" s="18" t="s">
        <v>22</v>
      </c>
      <c r="H172" s="18" t="s">
        <v>23</v>
      </c>
      <c r="I172" s="18" t="s">
        <v>24</v>
      </c>
      <c r="J172" s="26" t="s">
        <v>35</v>
      </c>
      <c r="K172" s="20"/>
      <c r="L172" s="20" t="str">
        <f>Input!N131</f>
        <v>Split Score</v>
      </c>
      <c r="M172" s="22"/>
      <c r="N172" s="22"/>
      <c r="O172" s="22"/>
      <c r="P172" s="18" t="s">
        <v>21</v>
      </c>
      <c r="Q172" s="18" t="s">
        <v>22</v>
      </c>
      <c r="R172" s="18" t="s">
        <v>23</v>
      </c>
      <c r="S172" s="18" t="s">
        <v>24</v>
      </c>
      <c r="T172" s="26" t="s">
        <v>35</v>
      </c>
    </row>
    <row r="173" spans="1:20" ht="30" customHeight="1">
      <c r="A173" s="20"/>
      <c r="B173" s="27"/>
      <c r="C173" s="28"/>
      <c r="D173" s="28"/>
      <c r="E173" s="28"/>
      <c r="F173" s="28"/>
      <c r="G173" s="28"/>
      <c r="H173" s="28"/>
      <c r="I173" s="28"/>
      <c r="J173" s="28"/>
      <c r="K173" s="20"/>
      <c r="L173" s="27"/>
      <c r="M173" s="28"/>
      <c r="N173" s="28"/>
      <c r="O173" s="28"/>
      <c r="P173" s="28"/>
      <c r="Q173" s="28"/>
      <c r="R173" s="28"/>
      <c r="S173" s="28"/>
      <c r="T173" s="28"/>
    </row>
    <row r="174" spans="2:20" ht="30" customHeight="1">
      <c r="B174" s="30" t="s">
        <v>37</v>
      </c>
      <c r="C174" s="54">
        <f>A169</f>
        <v>13</v>
      </c>
      <c r="D174" s="54">
        <v>11</v>
      </c>
      <c r="E174" s="54">
        <v>9</v>
      </c>
      <c r="F174" s="93">
        <v>7</v>
      </c>
      <c r="G174" s="93"/>
      <c r="H174" s="93">
        <v>5</v>
      </c>
      <c r="I174" s="93"/>
      <c r="K174" s="29"/>
      <c r="L174" s="30" t="s">
        <v>37</v>
      </c>
      <c r="M174" s="54">
        <f>K169</f>
        <v>43</v>
      </c>
      <c r="N174" s="54">
        <v>41</v>
      </c>
      <c r="O174" s="54">
        <v>39</v>
      </c>
      <c r="P174" s="93">
        <v>37</v>
      </c>
      <c r="Q174" s="93"/>
      <c r="R174" s="93">
        <v>35</v>
      </c>
      <c r="S174" s="93"/>
      <c r="T174" s="19"/>
    </row>
    <row r="175" spans="1:20" ht="30" customHeight="1">
      <c r="A175" s="95" t="s">
        <v>38</v>
      </c>
      <c r="B175" s="95"/>
      <c r="C175" s="9"/>
      <c r="D175" s="9"/>
      <c r="E175" s="9"/>
      <c r="F175" s="15"/>
      <c r="G175" s="15"/>
      <c r="H175" s="15"/>
      <c r="I175" s="15"/>
      <c r="J175" s="15"/>
      <c r="K175" s="95" t="s">
        <v>38</v>
      </c>
      <c r="L175" s="95"/>
      <c r="M175" s="9"/>
      <c r="N175" s="9"/>
      <c r="O175" s="9"/>
      <c r="P175" s="15"/>
      <c r="Q175" s="15"/>
      <c r="R175" s="15"/>
      <c r="S175" s="15"/>
      <c r="T175" s="15"/>
    </row>
    <row r="176" spans="1:20" ht="30" customHeight="1">
      <c r="A176" s="31"/>
      <c r="B176" s="31"/>
      <c r="C176" s="6"/>
      <c r="D176" s="6"/>
      <c r="E176" s="6"/>
      <c r="F176" s="32"/>
      <c r="G176" s="32"/>
      <c r="H176" s="32"/>
      <c r="I176" s="32"/>
      <c r="J176" s="32"/>
      <c r="K176" s="29"/>
      <c r="L176" s="33"/>
      <c r="P176" s="19"/>
      <c r="Q176" s="19"/>
      <c r="R176" s="19"/>
      <c r="S176" s="19"/>
      <c r="T176" s="19"/>
    </row>
    <row r="177" spans="1:20" ht="30" customHeight="1">
      <c r="A177" s="94" t="s">
        <v>32</v>
      </c>
      <c r="B177" s="94"/>
      <c r="C177" s="94"/>
      <c r="D177" s="13"/>
      <c r="E177" s="94" t="s">
        <v>33</v>
      </c>
      <c r="F177" s="94"/>
      <c r="G177" s="41" t="str">
        <f>Input!C134</f>
        <v>Macomb L'Anse Creuse North</v>
      </c>
      <c r="H177" s="14"/>
      <c r="I177" s="14"/>
      <c r="J177" s="15"/>
      <c r="K177" s="94" t="s">
        <v>32</v>
      </c>
      <c r="L177" s="94"/>
      <c r="M177" s="94"/>
      <c r="N177" s="13"/>
      <c r="O177" s="94" t="s">
        <v>33</v>
      </c>
      <c r="P177" s="94"/>
      <c r="Q177" s="64" t="str">
        <f>Input!O134</f>
        <v>Clinton Township Chippewa Valley</v>
      </c>
      <c r="R177" s="14"/>
      <c r="S177" s="14"/>
      <c r="T177" s="15"/>
    </row>
    <row r="178" spans="1:20" ht="30" customHeight="1">
      <c r="A178" s="16"/>
      <c r="B178" s="17" t="s">
        <v>16</v>
      </c>
      <c r="C178" s="12" t="s">
        <v>18</v>
      </c>
      <c r="D178" s="12" t="s">
        <v>19</v>
      </c>
      <c r="E178" s="12" t="s">
        <v>20</v>
      </c>
      <c r="F178" s="18"/>
      <c r="G178" s="18"/>
      <c r="H178" s="18"/>
      <c r="I178" s="18"/>
      <c r="K178" s="16"/>
      <c r="L178" s="17" t="s">
        <v>16</v>
      </c>
      <c r="M178" s="12" t="s">
        <v>18</v>
      </c>
      <c r="N178" s="12" t="s">
        <v>19</v>
      </c>
      <c r="O178" s="12" t="s">
        <v>20</v>
      </c>
      <c r="P178" s="18"/>
      <c r="Q178" s="18"/>
      <c r="R178" s="18"/>
      <c r="S178" s="18"/>
      <c r="T178" s="19"/>
    </row>
    <row r="179" spans="1:20" ht="30" customHeight="1">
      <c r="A179" s="20"/>
      <c r="B179" s="20" t="str">
        <f>Input!B134</f>
        <v>Trevor Mackowiak</v>
      </c>
      <c r="C179" s="22"/>
      <c r="D179" s="22"/>
      <c r="E179" s="22"/>
      <c r="K179" s="20"/>
      <c r="L179" s="20" t="str">
        <f>Input!N134</f>
        <v>Erika Gamble</v>
      </c>
      <c r="M179" s="22"/>
      <c r="N179" s="22"/>
      <c r="O179" s="22"/>
      <c r="P179" s="19"/>
      <c r="Q179" s="19"/>
      <c r="R179" s="19"/>
      <c r="S179" s="19"/>
      <c r="T179" s="19"/>
    </row>
    <row r="180" spans="1:20" ht="30" customHeight="1">
      <c r="A180" s="62" t="str">
        <f>Input!A135</f>
        <v>L</v>
      </c>
      <c r="B180" s="20" t="str">
        <f>Input!B135</f>
        <v>Jordan Bingham</v>
      </c>
      <c r="C180" s="22"/>
      <c r="D180" s="22"/>
      <c r="E180" s="22"/>
      <c r="K180" s="62" t="str">
        <f>Input!M135</f>
        <v>L</v>
      </c>
      <c r="L180" s="20" t="str">
        <f>Input!N135</f>
        <v>Sunshrae Heller</v>
      </c>
      <c r="M180" s="22"/>
      <c r="N180" s="22"/>
      <c r="O180" s="22"/>
      <c r="P180" s="19"/>
      <c r="Q180" s="19"/>
      <c r="R180" s="19"/>
      <c r="S180" s="19"/>
      <c r="T180" s="19"/>
    </row>
    <row r="181" spans="1:20" ht="30" customHeight="1">
      <c r="A181" s="62" t="str">
        <f>Input!A136</f>
        <v>A</v>
      </c>
      <c r="B181" s="20" t="str">
        <f>Input!B136</f>
        <v>Tyler Crescenti</v>
      </c>
      <c r="C181" s="22"/>
      <c r="D181" s="22"/>
      <c r="E181" s="22"/>
      <c r="K181" s="62" t="str">
        <f>Input!M136</f>
        <v>A</v>
      </c>
      <c r="L181" s="20" t="str">
        <f>Input!N136</f>
        <v>Kamrin Keillor</v>
      </c>
      <c r="M181" s="22"/>
      <c r="N181" s="22"/>
      <c r="O181" s="22"/>
      <c r="P181" s="19"/>
      <c r="Q181" s="19"/>
      <c r="R181" s="19"/>
      <c r="S181" s="19"/>
      <c r="T181" s="19"/>
    </row>
    <row r="182" spans="1:20" ht="30" customHeight="1">
      <c r="A182" s="62" t="str">
        <f>Input!A137</f>
        <v>N</v>
      </c>
      <c r="B182" s="20" t="str">
        <f>Input!B137</f>
        <v>Mike Michalski</v>
      </c>
      <c r="C182" s="22"/>
      <c r="D182" s="22"/>
      <c r="E182" s="22"/>
      <c r="K182" s="62" t="str">
        <f>Input!M137</f>
        <v>N</v>
      </c>
      <c r="L182" s="20" t="str">
        <f>Input!N137</f>
        <v>Jennifer Kelly</v>
      </c>
      <c r="M182" s="22"/>
      <c r="N182" s="22"/>
      <c r="O182" s="22"/>
      <c r="P182" s="19"/>
      <c r="Q182" s="19"/>
      <c r="R182" s="19"/>
      <c r="S182" s="19"/>
      <c r="T182" s="19"/>
    </row>
    <row r="183" spans="1:20" ht="30" customHeight="1">
      <c r="A183" s="62" t="str">
        <f>Input!A138</f>
        <v>E</v>
      </c>
      <c r="B183" s="20" t="str">
        <f>Input!B138</f>
        <v>Kyle Hayes</v>
      </c>
      <c r="C183" s="22"/>
      <c r="D183" s="22"/>
      <c r="E183" s="22"/>
      <c r="K183" s="62" t="str">
        <f>Input!M138</f>
        <v>E</v>
      </c>
      <c r="L183" s="20" t="str">
        <f>Input!N138</f>
        <v>Amanda McLaughlin</v>
      </c>
      <c r="M183" s="22"/>
      <c r="N183" s="22"/>
      <c r="O183" s="22"/>
      <c r="P183" s="19"/>
      <c r="Q183" s="19"/>
      <c r="R183" s="19"/>
      <c r="S183" s="19"/>
      <c r="T183" s="19"/>
    </row>
    <row r="184" spans="1:20" ht="30" customHeight="1">
      <c r="A184" s="62"/>
      <c r="B184" s="20" t="str">
        <f>Input!B139</f>
        <v>Cody Mckay</v>
      </c>
      <c r="C184" s="22"/>
      <c r="D184" s="22"/>
      <c r="E184" s="22"/>
      <c r="K184" s="62"/>
      <c r="L184" s="20" t="str">
        <f>Input!N139</f>
        <v>Kristen Young</v>
      </c>
      <c r="M184" s="22"/>
      <c r="N184" s="22"/>
      <c r="O184" s="22"/>
      <c r="P184" s="19"/>
      <c r="Q184" s="19"/>
      <c r="R184" s="19"/>
      <c r="S184" s="19"/>
      <c r="T184" s="19"/>
    </row>
    <row r="185" spans="1:20" ht="30" customHeight="1">
      <c r="A185" s="62">
        <f>Input!A140</f>
        <v>14</v>
      </c>
      <c r="B185" s="20">
        <f>Input!B140</f>
        <v>0</v>
      </c>
      <c r="C185" s="22"/>
      <c r="D185" s="22"/>
      <c r="E185" s="22"/>
      <c r="K185" s="62">
        <f>Input!M140</f>
        <v>44</v>
      </c>
      <c r="L185" s="20" t="str">
        <f>Input!N140</f>
        <v>Shelby Letso</v>
      </c>
      <c r="M185" s="22"/>
      <c r="N185" s="22"/>
      <c r="O185" s="22"/>
      <c r="P185" s="19"/>
      <c r="Q185" s="19"/>
      <c r="R185" s="19"/>
      <c r="S185" s="19"/>
      <c r="T185" s="19"/>
    </row>
    <row r="186" spans="1:20" ht="30" customHeight="1">
      <c r="A186" s="20"/>
      <c r="B186" s="20">
        <f>Input!B141</f>
        <v>0</v>
      </c>
      <c r="C186" s="22"/>
      <c r="D186" s="22"/>
      <c r="E186" s="22"/>
      <c r="K186" s="20"/>
      <c r="L186" s="20" t="str">
        <f>Input!N141</f>
        <v>Skylar Kozianowski</v>
      </c>
      <c r="M186" s="22"/>
      <c r="N186" s="22"/>
      <c r="O186" s="22"/>
      <c r="P186" s="19"/>
      <c r="Q186" s="19"/>
      <c r="R186" s="19"/>
      <c r="S186" s="19"/>
      <c r="T186" s="19"/>
    </row>
    <row r="187" spans="1:20" ht="30" customHeight="1">
      <c r="A187" s="20"/>
      <c r="B187" s="20">
        <f>Input!B142</f>
        <v>0</v>
      </c>
      <c r="C187" s="22"/>
      <c r="D187" s="22"/>
      <c r="E187" s="22"/>
      <c r="F187" s="23"/>
      <c r="G187" s="24"/>
      <c r="H187" s="24"/>
      <c r="I187" s="24"/>
      <c r="J187" s="25"/>
      <c r="K187" s="20"/>
      <c r="L187" s="20">
        <f>Input!N142</f>
        <v>0</v>
      </c>
      <c r="M187" s="22"/>
      <c r="N187" s="22"/>
      <c r="O187" s="22"/>
      <c r="P187" s="23"/>
      <c r="Q187" s="24"/>
      <c r="R187" s="24"/>
      <c r="S187" s="24"/>
      <c r="T187" s="24"/>
    </row>
    <row r="188" spans="1:20" ht="30" customHeight="1">
      <c r="A188" s="20"/>
      <c r="B188" s="20" t="str">
        <f>Input!B143</f>
        <v>Split Score</v>
      </c>
      <c r="C188" s="22"/>
      <c r="D188" s="22"/>
      <c r="E188" s="22"/>
      <c r="F188" s="18" t="s">
        <v>21</v>
      </c>
      <c r="G188" s="18" t="s">
        <v>22</v>
      </c>
      <c r="H188" s="18" t="s">
        <v>23</v>
      </c>
      <c r="I188" s="18" t="s">
        <v>24</v>
      </c>
      <c r="J188" s="26" t="s">
        <v>35</v>
      </c>
      <c r="K188" s="20"/>
      <c r="L188" s="20" t="str">
        <f>Input!N143</f>
        <v>Split Score</v>
      </c>
      <c r="M188" s="22"/>
      <c r="N188" s="22"/>
      <c r="O188" s="22"/>
      <c r="P188" s="18" t="s">
        <v>21</v>
      </c>
      <c r="Q188" s="18" t="s">
        <v>22</v>
      </c>
      <c r="R188" s="18" t="s">
        <v>23</v>
      </c>
      <c r="S188" s="18" t="s">
        <v>24</v>
      </c>
      <c r="T188" s="26" t="s">
        <v>35</v>
      </c>
    </row>
    <row r="189" spans="1:20" ht="30" customHeight="1">
      <c r="A189" s="20"/>
      <c r="B189" s="27"/>
      <c r="C189" s="28"/>
      <c r="D189" s="28"/>
      <c r="E189" s="28"/>
      <c r="F189" s="28"/>
      <c r="G189" s="28"/>
      <c r="H189" s="28"/>
      <c r="I189" s="28"/>
      <c r="J189" s="28"/>
      <c r="K189" s="20"/>
      <c r="L189" s="27"/>
      <c r="M189" s="28"/>
      <c r="N189" s="28"/>
      <c r="O189" s="28"/>
      <c r="P189" s="28"/>
      <c r="Q189" s="28"/>
      <c r="R189" s="28"/>
      <c r="S189" s="28"/>
      <c r="T189" s="28"/>
    </row>
    <row r="190" spans="2:20" ht="30" customHeight="1">
      <c r="B190" s="30" t="s">
        <v>37</v>
      </c>
      <c r="C190" s="54">
        <f>A185</f>
        <v>14</v>
      </c>
      <c r="D190" s="54">
        <v>16</v>
      </c>
      <c r="E190" s="54">
        <v>18</v>
      </c>
      <c r="F190" s="93">
        <v>20</v>
      </c>
      <c r="G190" s="93"/>
      <c r="H190" s="93">
        <v>22</v>
      </c>
      <c r="I190" s="93"/>
      <c r="K190" s="29"/>
      <c r="L190" s="30" t="s">
        <v>37</v>
      </c>
      <c r="M190" s="54">
        <f>K185</f>
        <v>44</v>
      </c>
      <c r="N190" s="54">
        <v>46</v>
      </c>
      <c r="O190" s="54">
        <v>48</v>
      </c>
      <c r="P190" s="93">
        <v>50</v>
      </c>
      <c r="Q190" s="93"/>
      <c r="R190" s="93">
        <v>52</v>
      </c>
      <c r="S190" s="93"/>
      <c r="T190" s="19"/>
    </row>
    <row r="191" spans="1:20" ht="30" customHeight="1">
      <c r="A191" s="95" t="s">
        <v>38</v>
      </c>
      <c r="B191" s="95"/>
      <c r="C191" s="9"/>
      <c r="D191" s="9"/>
      <c r="E191" s="9"/>
      <c r="F191" s="15"/>
      <c r="G191" s="15"/>
      <c r="H191" s="15"/>
      <c r="I191" s="15"/>
      <c r="J191" s="15"/>
      <c r="K191" s="95" t="s">
        <v>38</v>
      </c>
      <c r="L191" s="95"/>
      <c r="M191" s="9"/>
      <c r="N191" s="9"/>
      <c r="O191" s="9"/>
      <c r="P191" s="15"/>
      <c r="Q191" s="15"/>
      <c r="R191" s="15"/>
      <c r="S191" s="15"/>
      <c r="T191" s="15"/>
    </row>
    <row r="192" spans="1:20" ht="30" customHeight="1">
      <c r="A192" s="31"/>
      <c r="B192" s="31"/>
      <c r="C192" s="6"/>
      <c r="D192" s="6"/>
      <c r="E192" s="6"/>
      <c r="F192" s="32"/>
      <c r="G192" s="32"/>
      <c r="H192" s="32"/>
      <c r="I192" s="32"/>
      <c r="J192" s="32"/>
      <c r="K192" s="29"/>
      <c r="L192" s="33"/>
      <c r="P192" s="19"/>
      <c r="Q192" s="19"/>
      <c r="R192" s="19"/>
      <c r="S192" s="19"/>
      <c r="T192" s="19"/>
    </row>
    <row r="193" spans="1:20" ht="30" customHeight="1">
      <c r="A193" s="94" t="s">
        <v>32</v>
      </c>
      <c r="B193" s="94"/>
      <c r="C193" s="94"/>
      <c r="D193" s="13"/>
      <c r="E193" s="94" t="s">
        <v>33</v>
      </c>
      <c r="F193" s="94"/>
      <c r="G193" s="41" t="str">
        <f>Input!C146</f>
        <v>Warren Fitzgerald</v>
      </c>
      <c r="H193" s="14"/>
      <c r="I193" s="14"/>
      <c r="J193" s="15"/>
      <c r="K193" s="94" t="s">
        <v>32</v>
      </c>
      <c r="L193" s="94"/>
      <c r="M193" s="94"/>
      <c r="N193" s="13"/>
      <c r="O193" s="94" t="s">
        <v>33</v>
      </c>
      <c r="P193" s="94"/>
      <c r="Q193" s="57" t="str">
        <f>Input!O146</f>
        <v>Macomb L'Anse Creuse North</v>
      </c>
      <c r="R193" s="14"/>
      <c r="S193" s="14"/>
      <c r="T193" s="15"/>
    </row>
    <row r="194" spans="1:20" ht="30" customHeight="1">
      <c r="A194" s="16"/>
      <c r="B194" s="17" t="s">
        <v>16</v>
      </c>
      <c r="C194" s="12" t="s">
        <v>18</v>
      </c>
      <c r="D194" s="12" t="s">
        <v>19</v>
      </c>
      <c r="E194" s="12" t="s">
        <v>20</v>
      </c>
      <c r="F194" s="18"/>
      <c r="G194" s="18"/>
      <c r="H194" s="18"/>
      <c r="I194" s="18"/>
      <c r="K194" s="16"/>
      <c r="L194" s="17" t="s">
        <v>16</v>
      </c>
      <c r="M194" s="12" t="s">
        <v>18</v>
      </c>
      <c r="N194" s="12" t="s">
        <v>19</v>
      </c>
      <c r="O194" s="12" t="s">
        <v>20</v>
      </c>
      <c r="P194" s="18"/>
      <c r="Q194" s="18"/>
      <c r="R194" s="18"/>
      <c r="S194" s="18"/>
      <c r="T194" s="19"/>
    </row>
    <row r="195" spans="1:20" ht="30" customHeight="1">
      <c r="A195" s="20"/>
      <c r="B195" s="20" t="str">
        <f>Input!B146</f>
        <v>Macarlis Pender</v>
      </c>
      <c r="C195" s="22"/>
      <c r="D195" s="22"/>
      <c r="E195" s="22"/>
      <c r="K195" s="20"/>
      <c r="L195" s="20" t="str">
        <f>Input!N146</f>
        <v>Alyssa Meade</v>
      </c>
      <c r="M195" s="22"/>
      <c r="N195" s="22"/>
      <c r="O195" s="22"/>
      <c r="P195" s="19"/>
      <c r="Q195" s="19"/>
      <c r="R195" s="19"/>
      <c r="S195" s="19"/>
      <c r="T195" s="19"/>
    </row>
    <row r="196" spans="1:20" ht="30" customHeight="1">
      <c r="A196" s="62" t="str">
        <f>Input!A147</f>
        <v>L</v>
      </c>
      <c r="B196" s="20" t="str">
        <f>Input!B147</f>
        <v>Tyler Agueros</v>
      </c>
      <c r="C196" s="22"/>
      <c r="D196" s="22"/>
      <c r="E196" s="22"/>
      <c r="K196" s="62" t="str">
        <f>Input!M147</f>
        <v>L</v>
      </c>
      <c r="L196" s="20" t="str">
        <f>Input!N147</f>
        <v>Samantha Gainor</v>
      </c>
      <c r="M196" s="22"/>
      <c r="N196" s="22"/>
      <c r="O196" s="22"/>
      <c r="P196" s="19"/>
      <c r="Q196" s="19"/>
      <c r="R196" s="19"/>
      <c r="S196" s="19"/>
      <c r="T196" s="19"/>
    </row>
    <row r="197" spans="1:20" ht="30" customHeight="1">
      <c r="A197" s="62" t="str">
        <f>Input!A148</f>
        <v>A</v>
      </c>
      <c r="B197" s="20" t="str">
        <f>Input!B148</f>
        <v>Anthony Stout</v>
      </c>
      <c r="C197" s="22"/>
      <c r="D197" s="22"/>
      <c r="E197" s="22"/>
      <c r="K197" s="62" t="str">
        <f>Input!M148</f>
        <v>A</v>
      </c>
      <c r="L197" s="20" t="str">
        <f>Input!N148</f>
        <v>Jackie Belanger</v>
      </c>
      <c r="M197" s="22"/>
      <c r="N197" s="22"/>
      <c r="O197" s="22"/>
      <c r="P197" s="19"/>
      <c r="Q197" s="19"/>
      <c r="R197" s="19"/>
      <c r="S197" s="19"/>
      <c r="T197" s="19"/>
    </row>
    <row r="198" spans="1:20" ht="30" customHeight="1">
      <c r="A198" s="62" t="str">
        <f>Input!A149</f>
        <v>N</v>
      </c>
      <c r="B198" s="20" t="str">
        <f>Input!B149</f>
        <v>Jeremy LePage</v>
      </c>
      <c r="C198" s="22"/>
      <c r="D198" s="22"/>
      <c r="E198" s="22"/>
      <c r="K198" s="62" t="str">
        <f>Input!M149</f>
        <v>N</v>
      </c>
      <c r="L198" s="20" t="str">
        <f>Input!N149</f>
        <v>Hannah Holeton</v>
      </c>
      <c r="M198" s="22"/>
      <c r="N198" s="22"/>
      <c r="O198" s="22"/>
      <c r="P198" s="19"/>
      <c r="Q198" s="19"/>
      <c r="R198" s="19"/>
      <c r="S198" s="19"/>
      <c r="T198" s="19"/>
    </row>
    <row r="199" spans="1:20" ht="30" customHeight="1">
      <c r="A199" s="62" t="str">
        <f>Input!A150</f>
        <v>E</v>
      </c>
      <c r="B199" s="20" t="str">
        <f>Input!B150</f>
        <v>Alec Nunn</v>
      </c>
      <c r="C199" s="22"/>
      <c r="D199" s="22"/>
      <c r="E199" s="22"/>
      <c r="K199" s="62" t="str">
        <f>Input!M150</f>
        <v>E</v>
      </c>
      <c r="L199" s="20" t="str">
        <f>Input!N150</f>
        <v>Selina Oconnor</v>
      </c>
      <c r="M199" s="22"/>
      <c r="N199" s="22"/>
      <c r="O199" s="22"/>
      <c r="P199" s="19"/>
      <c r="Q199" s="19"/>
      <c r="R199" s="19"/>
      <c r="S199" s="19"/>
      <c r="T199" s="19"/>
    </row>
    <row r="200" spans="1:20" ht="30" customHeight="1">
      <c r="A200" s="62"/>
      <c r="B200" s="20" t="str">
        <f>Input!B151</f>
        <v>Jaylen King</v>
      </c>
      <c r="C200" s="22"/>
      <c r="D200" s="22"/>
      <c r="E200" s="22"/>
      <c r="K200" s="62"/>
      <c r="L200" s="20" t="str">
        <f>Input!N151</f>
        <v>Haley Holeton</v>
      </c>
      <c r="M200" s="22"/>
      <c r="N200" s="22"/>
      <c r="O200" s="22"/>
      <c r="P200" s="19"/>
      <c r="Q200" s="19"/>
      <c r="R200" s="19"/>
      <c r="S200" s="19"/>
      <c r="T200" s="19"/>
    </row>
    <row r="201" spans="1:20" ht="30" customHeight="1">
      <c r="A201" s="62">
        <f>Input!A152</f>
        <v>15</v>
      </c>
      <c r="B201" s="20">
        <f>Input!B152</f>
        <v>0</v>
      </c>
      <c r="C201" s="22"/>
      <c r="D201" s="22"/>
      <c r="E201" s="22"/>
      <c r="K201" s="62">
        <f>Input!M152</f>
        <v>45</v>
      </c>
      <c r="L201" s="20">
        <f>Input!N152</f>
        <v>0</v>
      </c>
      <c r="M201" s="22"/>
      <c r="N201" s="22"/>
      <c r="O201" s="22"/>
      <c r="P201" s="19"/>
      <c r="Q201" s="19"/>
      <c r="R201" s="19"/>
      <c r="S201" s="19"/>
      <c r="T201" s="19"/>
    </row>
    <row r="202" spans="1:20" ht="30" customHeight="1">
      <c r="A202" s="20"/>
      <c r="B202" s="20">
        <f>Input!B153</f>
        <v>0</v>
      </c>
      <c r="C202" s="22"/>
      <c r="D202" s="22"/>
      <c r="E202" s="22"/>
      <c r="K202" s="20"/>
      <c r="L202" s="20">
        <f>Input!N153</f>
        <v>0</v>
      </c>
      <c r="M202" s="22"/>
      <c r="N202" s="22"/>
      <c r="O202" s="22"/>
      <c r="P202" s="19"/>
      <c r="Q202" s="19"/>
      <c r="R202" s="19"/>
      <c r="S202" s="19"/>
      <c r="T202" s="19"/>
    </row>
    <row r="203" spans="1:20" ht="30" customHeight="1">
      <c r="A203" s="20"/>
      <c r="B203" s="20">
        <f>Input!B154</f>
        <v>0</v>
      </c>
      <c r="C203" s="22"/>
      <c r="D203" s="22"/>
      <c r="E203" s="22"/>
      <c r="F203" s="23"/>
      <c r="G203" s="24"/>
      <c r="H203" s="24"/>
      <c r="I203" s="24"/>
      <c r="J203" s="25"/>
      <c r="K203" s="20"/>
      <c r="L203" s="20">
        <f>Input!N154</f>
        <v>0</v>
      </c>
      <c r="M203" s="22"/>
      <c r="N203" s="22"/>
      <c r="O203" s="22"/>
      <c r="P203" s="23"/>
      <c r="Q203" s="24"/>
      <c r="R203" s="24"/>
      <c r="S203" s="24"/>
      <c r="T203" s="24"/>
    </row>
    <row r="204" spans="1:20" ht="30" customHeight="1">
      <c r="A204" s="20"/>
      <c r="B204" s="20" t="str">
        <f>Input!B155</f>
        <v>Split Score</v>
      </c>
      <c r="C204" s="22"/>
      <c r="D204" s="22"/>
      <c r="E204" s="22"/>
      <c r="F204" s="18" t="s">
        <v>21</v>
      </c>
      <c r="G204" s="18" t="s">
        <v>22</v>
      </c>
      <c r="H204" s="18" t="s">
        <v>23</v>
      </c>
      <c r="I204" s="18" t="s">
        <v>24</v>
      </c>
      <c r="J204" s="26" t="s">
        <v>35</v>
      </c>
      <c r="K204" s="20"/>
      <c r="L204" s="20" t="str">
        <f>Input!N155</f>
        <v>Split Score</v>
      </c>
      <c r="M204" s="22"/>
      <c r="N204" s="22"/>
      <c r="O204" s="22"/>
      <c r="P204" s="18" t="s">
        <v>21</v>
      </c>
      <c r="Q204" s="18" t="s">
        <v>22</v>
      </c>
      <c r="R204" s="18" t="s">
        <v>23</v>
      </c>
      <c r="S204" s="18" t="s">
        <v>24</v>
      </c>
      <c r="T204" s="26" t="s">
        <v>35</v>
      </c>
    </row>
    <row r="205" spans="1:20" ht="30" customHeight="1">
      <c r="A205" s="20"/>
      <c r="B205" s="27"/>
      <c r="C205" s="28"/>
      <c r="D205" s="28"/>
      <c r="E205" s="28"/>
      <c r="F205" s="28"/>
      <c r="G205" s="28"/>
      <c r="H205" s="28"/>
      <c r="I205" s="28"/>
      <c r="J205" s="28"/>
      <c r="K205" s="20"/>
      <c r="L205" s="27"/>
      <c r="M205" s="28"/>
      <c r="N205" s="28"/>
      <c r="O205" s="28"/>
      <c r="P205" s="28"/>
      <c r="Q205" s="28"/>
      <c r="R205" s="28"/>
      <c r="S205" s="28"/>
      <c r="T205" s="28"/>
    </row>
    <row r="206" spans="2:20" ht="30" customHeight="1">
      <c r="B206" s="30" t="s">
        <v>37</v>
      </c>
      <c r="C206" s="54">
        <f>A201</f>
        <v>15</v>
      </c>
      <c r="D206" s="54">
        <v>13</v>
      </c>
      <c r="E206" s="54">
        <v>11</v>
      </c>
      <c r="F206" s="93">
        <v>9</v>
      </c>
      <c r="G206" s="93"/>
      <c r="H206" s="93">
        <v>7</v>
      </c>
      <c r="I206" s="93"/>
      <c r="K206" s="29"/>
      <c r="L206" s="30" t="s">
        <v>37</v>
      </c>
      <c r="M206" s="54">
        <f>K201</f>
        <v>45</v>
      </c>
      <c r="N206" s="54">
        <v>43</v>
      </c>
      <c r="O206" s="54">
        <v>41</v>
      </c>
      <c r="P206" s="93">
        <v>39</v>
      </c>
      <c r="Q206" s="93"/>
      <c r="R206" s="93">
        <v>37</v>
      </c>
      <c r="S206" s="93"/>
      <c r="T206" s="19"/>
    </row>
    <row r="207" spans="1:20" ht="30" customHeight="1">
      <c r="A207" s="95" t="s">
        <v>38</v>
      </c>
      <c r="B207" s="95"/>
      <c r="C207" s="9"/>
      <c r="D207" s="9"/>
      <c r="E207" s="9"/>
      <c r="F207" s="15"/>
      <c r="G207" s="15"/>
      <c r="H207" s="15"/>
      <c r="I207" s="15"/>
      <c r="J207" s="15"/>
      <c r="K207" s="95" t="s">
        <v>38</v>
      </c>
      <c r="L207" s="95"/>
      <c r="M207" s="9"/>
      <c r="N207" s="9"/>
      <c r="O207" s="9"/>
      <c r="P207" s="15"/>
      <c r="Q207" s="15"/>
      <c r="R207" s="15"/>
      <c r="S207" s="15"/>
      <c r="T207" s="15"/>
    </row>
    <row r="208" spans="1:20" ht="30" customHeight="1">
      <c r="A208" s="31"/>
      <c r="B208" s="31"/>
      <c r="C208" s="6"/>
      <c r="D208" s="6"/>
      <c r="E208" s="6"/>
      <c r="F208" s="32"/>
      <c r="G208" s="32"/>
      <c r="H208" s="32"/>
      <c r="I208" s="32"/>
      <c r="J208" s="32"/>
      <c r="K208" s="29"/>
      <c r="L208" s="33"/>
      <c r="P208" s="19"/>
      <c r="Q208" s="19"/>
      <c r="R208" s="19"/>
      <c r="S208" s="19"/>
      <c r="T208" s="19"/>
    </row>
    <row r="209" spans="1:20" ht="30" customHeight="1">
      <c r="A209" s="94" t="s">
        <v>32</v>
      </c>
      <c r="B209" s="94"/>
      <c r="C209" s="94"/>
      <c r="D209" s="13"/>
      <c r="E209" s="94" t="s">
        <v>33</v>
      </c>
      <c r="F209" s="94"/>
      <c r="G209" s="41" t="str">
        <f>Input!C158</f>
        <v>New Haven</v>
      </c>
      <c r="H209" s="14"/>
      <c r="I209" s="14"/>
      <c r="J209" s="15"/>
      <c r="K209" s="94" t="s">
        <v>32</v>
      </c>
      <c r="L209" s="94"/>
      <c r="M209" s="94"/>
      <c r="N209" s="13"/>
      <c r="O209" s="94" t="s">
        <v>33</v>
      </c>
      <c r="P209" s="94"/>
      <c r="Q209" s="41" t="str">
        <f>Input!O158</f>
        <v>Warren Fitzgerald</v>
      </c>
      <c r="R209" s="14"/>
      <c r="S209" s="14"/>
      <c r="T209" s="15"/>
    </row>
    <row r="210" spans="1:20" ht="30" customHeight="1">
      <c r="A210" s="16"/>
      <c r="B210" s="17" t="s">
        <v>16</v>
      </c>
      <c r="C210" s="12" t="s">
        <v>18</v>
      </c>
      <c r="D210" s="12" t="s">
        <v>19</v>
      </c>
      <c r="E210" s="12" t="s">
        <v>20</v>
      </c>
      <c r="F210" s="18"/>
      <c r="G210" s="18"/>
      <c r="H210" s="18"/>
      <c r="I210" s="18"/>
      <c r="K210" s="16"/>
      <c r="L210" s="17" t="s">
        <v>16</v>
      </c>
      <c r="M210" s="12" t="s">
        <v>18</v>
      </c>
      <c r="N210" s="12" t="s">
        <v>19</v>
      </c>
      <c r="O210" s="12" t="s">
        <v>20</v>
      </c>
      <c r="P210" s="18"/>
      <c r="Q210" s="18"/>
      <c r="R210" s="18"/>
      <c r="S210" s="18"/>
      <c r="T210" s="19"/>
    </row>
    <row r="211" spans="1:20" ht="30" customHeight="1">
      <c r="A211" s="20"/>
      <c r="B211" s="20" t="str">
        <f>Input!B158</f>
        <v>Chris Parker</v>
      </c>
      <c r="C211" s="22"/>
      <c r="D211" s="22"/>
      <c r="E211" s="22"/>
      <c r="K211" s="20"/>
      <c r="L211" s="20" t="str">
        <f>Input!N158</f>
        <v>Tiffani Kimbrough</v>
      </c>
      <c r="M211" s="22"/>
      <c r="N211" s="22"/>
      <c r="O211" s="22"/>
      <c r="P211" s="19"/>
      <c r="Q211" s="19"/>
      <c r="R211" s="19"/>
      <c r="S211" s="19"/>
      <c r="T211" s="19"/>
    </row>
    <row r="212" spans="1:20" ht="30" customHeight="1">
      <c r="A212" s="62" t="str">
        <f>Input!A159</f>
        <v>L</v>
      </c>
      <c r="B212" s="20" t="str">
        <f>Input!B159</f>
        <v>Brandon Theisen</v>
      </c>
      <c r="C212" s="22"/>
      <c r="D212" s="22"/>
      <c r="E212" s="22"/>
      <c r="K212" s="62" t="str">
        <f>Input!M159</f>
        <v>L</v>
      </c>
      <c r="L212" s="20" t="str">
        <f>Input!N159</f>
        <v>Rebecca West</v>
      </c>
      <c r="M212" s="22"/>
      <c r="N212" s="22"/>
      <c r="O212" s="22"/>
      <c r="P212" s="19"/>
      <c r="Q212" s="19"/>
      <c r="R212" s="19"/>
      <c r="S212" s="19"/>
      <c r="T212" s="19"/>
    </row>
    <row r="213" spans="1:20" ht="30" customHeight="1">
      <c r="A213" s="62" t="str">
        <f>Input!A160</f>
        <v>A</v>
      </c>
      <c r="B213" s="20" t="str">
        <f>Input!B160</f>
        <v>Lukas Anderson</v>
      </c>
      <c r="C213" s="22"/>
      <c r="D213" s="22"/>
      <c r="E213" s="22"/>
      <c r="K213" s="62" t="str">
        <f>Input!M160</f>
        <v>A</v>
      </c>
      <c r="L213" s="20" t="str">
        <f>Input!N160</f>
        <v>Nicole Reyes</v>
      </c>
      <c r="M213" s="22"/>
      <c r="N213" s="22"/>
      <c r="O213" s="22"/>
      <c r="P213" s="19"/>
      <c r="Q213" s="19"/>
      <c r="R213" s="19"/>
      <c r="S213" s="19"/>
      <c r="T213" s="19"/>
    </row>
    <row r="214" spans="1:20" ht="30" customHeight="1">
      <c r="A214" s="62" t="str">
        <f>Input!A161</f>
        <v>N</v>
      </c>
      <c r="B214" s="20" t="str">
        <f>Input!B161</f>
        <v>Josh Podolan</v>
      </c>
      <c r="C214" s="22"/>
      <c r="D214" s="22"/>
      <c r="E214" s="22"/>
      <c r="K214" s="62" t="str">
        <f>Input!M161</f>
        <v>N</v>
      </c>
      <c r="L214" s="20" t="str">
        <f>Input!N161</f>
        <v>Tara Wisniewski</v>
      </c>
      <c r="M214" s="22"/>
      <c r="N214" s="22"/>
      <c r="O214" s="22"/>
      <c r="P214" s="19"/>
      <c r="Q214" s="19"/>
      <c r="R214" s="19"/>
      <c r="S214" s="19"/>
      <c r="T214" s="19"/>
    </row>
    <row r="215" spans="1:20" ht="30" customHeight="1">
      <c r="A215" s="62" t="str">
        <f>Input!A162</f>
        <v>E</v>
      </c>
      <c r="B215" s="20" t="str">
        <f>Input!B162</f>
        <v>Beau Serra</v>
      </c>
      <c r="C215" s="22"/>
      <c r="D215" s="22"/>
      <c r="E215" s="22"/>
      <c r="K215" s="62" t="str">
        <f>Input!M162</f>
        <v>E</v>
      </c>
      <c r="L215" s="20" t="str">
        <f>Input!N162</f>
        <v>Jenna Logan</v>
      </c>
      <c r="M215" s="22"/>
      <c r="N215" s="22"/>
      <c r="O215" s="22"/>
      <c r="P215" s="19"/>
      <c r="Q215" s="19"/>
      <c r="R215" s="19"/>
      <c r="S215" s="19"/>
      <c r="T215" s="19"/>
    </row>
    <row r="216" spans="1:20" ht="30" customHeight="1">
      <c r="A216" s="62"/>
      <c r="B216" s="20" t="str">
        <f>Input!B163</f>
        <v>Kyle Theisen</v>
      </c>
      <c r="C216" s="22"/>
      <c r="D216" s="22"/>
      <c r="E216" s="22"/>
      <c r="K216" s="62"/>
      <c r="L216" s="20" t="str">
        <f>Input!N163</f>
        <v>Alicia Nunn</v>
      </c>
      <c r="M216" s="22"/>
      <c r="N216" s="22"/>
      <c r="O216" s="22"/>
      <c r="P216" s="19"/>
      <c r="Q216" s="19"/>
      <c r="R216" s="19"/>
      <c r="S216" s="19"/>
      <c r="T216" s="19"/>
    </row>
    <row r="217" spans="1:20" ht="30" customHeight="1">
      <c r="A217" s="62">
        <f>Input!A164</f>
        <v>16</v>
      </c>
      <c r="B217" s="20">
        <f>Input!B164</f>
        <v>0</v>
      </c>
      <c r="C217" s="22"/>
      <c r="D217" s="22"/>
      <c r="E217" s="22"/>
      <c r="K217" s="62">
        <f>Input!M164</f>
        <v>46</v>
      </c>
      <c r="L217" s="20">
        <f>Input!N164</f>
        <v>0</v>
      </c>
      <c r="M217" s="22"/>
      <c r="N217" s="22"/>
      <c r="O217" s="22"/>
      <c r="P217" s="19"/>
      <c r="Q217" s="19"/>
      <c r="R217" s="19"/>
      <c r="S217" s="19"/>
      <c r="T217" s="19"/>
    </row>
    <row r="218" spans="1:20" ht="30" customHeight="1">
      <c r="A218" s="20"/>
      <c r="B218" s="20">
        <f>Input!B165</f>
        <v>0</v>
      </c>
      <c r="C218" s="22"/>
      <c r="D218" s="22"/>
      <c r="E218" s="22"/>
      <c r="K218" s="20"/>
      <c r="L218" s="20">
        <f>Input!N165</f>
        <v>0</v>
      </c>
      <c r="M218" s="22"/>
      <c r="N218" s="22"/>
      <c r="O218" s="22"/>
      <c r="P218" s="19"/>
      <c r="Q218" s="19"/>
      <c r="R218" s="19"/>
      <c r="S218" s="19"/>
      <c r="T218" s="19"/>
    </row>
    <row r="219" spans="1:20" ht="30" customHeight="1">
      <c r="A219" s="20"/>
      <c r="B219" s="20">
        <f>Input!B166</f>
        <v>0</v>
      </c>
      <c r="C219" s="22"/>
      <c r="D219" s="22"/>
      <c r="E219" s="22"/>
      <c r="F219" s="23"/>
      <c r="G219" s="24"/>
      <c r="H219" s="24"/>
      <c r="I219" s="24"/>
      <c r="J219" s="25"/>
      <c r="K219" s="20"/>
      <c r="L219" s="20">
        <f>Input!N166</f>
        <v>0</v>
      </c>
      <c r="M219" s="22"/>
      <c r="N219" s="22"/>
      <c r="O219" s="22"/>
      <c r="P219" s="23"/>
      <c r="Q219" s="24"/>
      <c r="R219" s="24"/>
      <c r="S219" s="24"/>
      <c r="T219" s="24"/>
    </row>
    <row r="220" spans="1:20" ht="30" customHeight="1">
      <c r="A220" s="20"/>
      <c r="B220" s="20" t="str">
        <f>Input!B167</f>
        <v>Split Score</v>
      </c>
      <c r="C220" s="22"/>
      <c r="D220" s="22"/>
      <c r="E220" s="22"/>
      <c r="F220" s="18" t="s">
        <v>21</v>
      </c>
      <c r="G220" s="18" t="s">
        <v>22</v>
      </c>
      <c r="H220" s="18" t="s">
        <v>23</v>
      </c>
      <c r="I220" s="18" t="s">
        <v>24</v>
      </c>
      <c r="J220" s="26" t="s">
        <v>35</v>
      </c>
      <c r="K220" s="20"/>
      <c r="L220" s="20" t="str">
        <f>Input!N167</f>
        <v>Split Score</v>
      </c>
      <c r="M220" s="22"/>
      <c r="N220" s="22"/>
      <c r="O220" s="22"/>
      <c r="P220" s="18" t="s">
        <v>21</v>
      </c>
      <c r="Q220" s="18" t="s">
        <v>22</v>
      </c>
      <c r="R220" s="18" t="s">
        <v>23</v>
      </c>
      <c r="S220" s="18" t="s">
        <v>24</v>
      </c>
      <c r="T220" s="26" t="s">
        <v>35</v>
      </c>
    </row>
    <row r="221" spans="1:20" ht="30" customHeight="1">
      <c r="A221" s="20"/>
      <c r="B221" s="27"/>
      <c r="C221" s="28"/>
      <c r="D221" s="28"/>
      <c r="E221" s="28"/>
      <c r="F221" s="28"/>
      <c r="G221" s="28"/>
      <c r="H221" s="28"/>
      <c r="I221" s="28"/>
      <c r="J221" s="28"/>
      <c r="K221" s="20"/>
      <c r="L221" s="27"/>
      <c r="M221" s="28"/>
      <c r="N221" s="28"/>
      <c r="O221" s="28"/>
      <c r="P221" s="28"/>
      <c r="Q221" s="28"/>
      <c r="R221" s="28"/>
      <c r="S221" s="28"/>
      <c r="T221" s="28"/>
    </row>
    <row r="222" spans="2:20" ht="30" customHeight="1">
      <c r="B222" s="30" t="s">
        <v>37</v>
      </c>
      <c r="C222" s="54">
        <f>A217</f>
        <v>16</v>
      </c>
      <c r="D222" s="54">
        <v>18</v>
      </c>
      <c r="E222" s="54">
        <v>20</v>
      </c>
      <c r="F222" s="93">
        <v>22</v>
      </c>
      <c r="G222" s="93"/>
      <c r="H222" s="93">
        <v>24</v>
      </c>
      <c r="I222" s="93"/>
      <c r="K222" s="29"/>
      <c r="L222" s="30" t="s">
        <v>37</v>
      </c>
      <c r="M222" s="54">
        <f>K217</f>
        <v>46</v>
      </c>
      <c r="N222" s="54">
        <v>48</v>
      </c>
      <c r="O222" s="54">
        <v>50</v>
      </c>
      <c r="P222" s="93">
        <v>52</v>
      </c>
      <c r="Q222" s="93"/>
      <c r="R222" s="93">
        <v>54</v>
      </c>
      <c r="S222" s="93"/>
      <c r="T222" s="19"/>
    </row>
    <row r="223" spans="1:20" ht="30" customHeight="1">
      <c r="A223" s="95" t="s">
        <v>38</v>
      </c>
      <c r="B223" s="95"/>
      <c r="C223" s="9"/>
      <c r="D223" s="9"/>
      <c r="E223" s="9"/>
      <c r="F223" s="15"/>
      <c r="G223" s="15"/>
      <c r="H223" s="15"/>
      <c r="I223" s="15"/>
      <c r="J223" s="15"/>
      <c r="K223" s="95" t="s">
        <v>38</v>
      </c>
      <c r="L223" s="95"/>
      <c r="M223" s="9"/>
      <c r="N223" s="9"/>
      <c r="O223" s="9"/>
      <c r="P223" s="15"/>
      <c r="Q223" s="15"/>
      <c r="R223" s="15"/>
      <c r="S223" s="15"/>
      <c r="T223" s="15"/>
    </row>
    <row r="224" spans="1:20" ht="30" customHeight="1">
      <c r="A224" s="31"/>
      <c r="B224" s="31"/>
      <c r="C224" s="6"/>
      <c r="D224" s="6"/>
      <c r="E224" s="6"/>
      <c r="F224" s="32"/>
      <c r="G224" s="32"/>
      <c r="H224" s="32"/>
      <c r="I224" s="32"/>
      <c r="J224" s="32"/>
      <c r="K224" s="29"/>
      <c r="L224" s="33"/>
      <c r="P224" s="19"/>
      <c r="Q224" s="19"/>
      <c r="R224" s="19"/>
      <c r="S224" s="19"/>
      <c r="T224" s="19"/>
    </row>
    <row r="225" spans="1:20" ht="30" customHeight="1">
      <c r="A225" s="94" t="s">
        <v>32</v>
      </c>
      <c r="B225" s="94"/>
      <c r="C225" s="94"/>
      <c r="D225" s="13"/>
      <c r="E225" s="94" t="s">
        <v>33</v>
      </c>
      <c r="F225" s="94"/>
      <c r="G225" s="64" t="str">
        <f>Input!C170</f>
        <v>Utica Henry Ford II</v>
      </c>
      <c r="H225" s="14"/>
      <c r="I225" s="14"/>
      <c r="J225" s="15"/>
      <c r="K225" s="94" t="s">
        <v>32</v>
      </c>
      <c r="L225" s="94"/>
      <c r="M225" s="94"/>
      <c r="N225" s="13"/>
      <c r="O225" s="94" t="s">
        <v>33</v>
      </c>
      <c r="P225" s="94"/>
      <c r="Q225" s="64" t="str">
        <f>Input!O170</f>
        <v>Utica Henry Ford II</v>
      </c>
      <c r="R225" s="14"/>
      <c r="S225" s="14"/>
      <c r="T225" s="15"/>
    </row>
    <row r="226" spans="1:20" ht="30" customHeight="1">
      <c r="A226" s="16"/>
      <c r="B226" s="17" t="s">
        <v>16</v>
      </c>
      <c r="C226" s="12" t="s">
        <v>18</v>
      </c>
      <c r="D226" s="12" t="s">
        <v>19</v>
      </c>
      <c r="E226" s="12" t="s">
        <v>20</v>
      </c>
      <c r="F226" s="18"/>
      <c r="G226" s="18"/>
      <c r="H226" s="18"/>
      <c r="I226" s="18"/>
      <c r="K226" s="16"/>
      <c r="L226" s="17" t="s">
        <v>16</v>
      </c>
      <c r="M226" s="12" t="s">
        <v>18</v>
      </c>
      <c r="N226" s="12" t="s">
        <v>19</v>
      </c>
      <c r="O226" s="12" t="s">
        <v>20</v>
      </c>
      <c r="P226" s="18"/>
      <c r="Q226" s="18"/>
      <c r="R226" s="18"/>
      <c r="S226" s="18"/>
      <c r="T226" s="19"/>
    </row>
    <row r="227" spans="1:20" ht="30" customHeight="1">
      <c r="A227" s="20"/>
      <c r="B227" s="20" t="str">
        <f>Input!B170</f>
        <v>Samer Awkal</v>
      </c>
      <c r="C227" s="22"/>
      <c r="D227" s="22"/>
      <c r="E227" s="22"/>
      <c r="K227" s="20"/>
      <c r="L227" s="20" t="str">
        <f>Input!N170</f>
        <v>Emily Parkin</v>
      </c>
      <c r="M227" s="22"/>
      <c r="N227" s="22"/>
      <c r="O227" s="22"/>
      <c r="P227" s="19"/>
      <c r="Q227" s="19"/>
      <c r="R227" s="19"/>
      <c r="S227" s="19"/>
      <c r="T227" s="19"/>
    </row>
    <row r="228" spans="1:20" ht="30" customHeight="1">
      <c r="A228" s="62" t="str">
        <f>Input!A171</f>
        <v>L</v>
      </c>
      <c r="B228" s="20" t="str">
        <f>Input!B171</f>
        <v>Kyle Blaszczyk</v>
      </c>
      <c r="C228" s="22"/>
      <c r="D228" s="22"/>
      <c r="E228" s="22"/>
      <c r="K228" s="62" t="str">
        <f>Input!M171</f>
        <v>L</v>
      </c>
      <c r="L228" s="20" t="str">
        <f>Input!N171</f>
        <v>Liz Wagner</v>
      </c>
      <c r="M228" s="22"/>
      <c r="N228" s="22"/>
      <c r="O228" s="22"/>
      <c r="P228" s="19"/>
      <c r="Q228" s="19"/>
      <c r="R228" s="19"/>
      <c r="S228" s="19"/>
      <c r="T228" s="19"/>
    </row>
    <row r="229" spans="1:20" ht="30" customHeight="1">
      <c r="A229" s="62" t="str">
        <f>Input!A172</f>
        <v>A</v>
      </c>
      <c r="B229" s="20" t="str">
        <f>Input!B172</f>
        <v>Tyler Hudgens</v>
      </c>
      <c r="C229" s="22"/>
      <c r="D229" s="22"/>
      <c r="E229" s="22"/>
      <c r="K229" s="62" t="str">
        <f>Input!M172</f>
        <v>A</v>
      </c>
      <c r="L229" s="20" t="str">
        <f>Input!N172</f>
        <v>Madison Polisinelli</v>
      </c>
      <c r="M229" s="22"/>
      <c r="N229" s="22"/>
      <c r="O229" s="22"/>
      <c r="P229" s="19"/>
      <c r="Q229" s="19"/>
      <c r="R229" s="19"/>
      <c r="S229" s="19"/>
      <c r="T229" s="19"/>
    </row>
    <row r="230" spans="1:20" ht="30" customHeight="1">
      <c r="A230" s="62" t="str">
        <f>Input!A173</f>
        <v>N</v>
      </c>
      <c r="B230" s="20" t="str">
        <f>Input!B173</f>
        <v>Justin Vansice</v>
      </c>
      <c r="C230" s="22"/>
      <c r="D230" s="22"/>
      <c r="E230" s="22"/>
      <c r="K230" s="62" t="str">
        <f>Input!M173</f>
        <v>N</v>
      </c>
      <c r="L230" s="20" t="str">
        <f>Input!N173</f>
        <v>Kayla Hanselman</v>
      </c>
      <c r="M230" s="22"/>
      <c r="N230" s="22"/>
      <c r="O230" s="22"/>
      <c r="P230" s="19"/>
      <c r="Q230" s="19"/>
      <c r="R230" s="19"/>
      <c r="S230" s="19"/>
      <c r="T230" s="19"/>
    </row>
    <row r="231" spans="1:20" ht="30" customHeight="1">
      <c r="A231" s="62" t="str">
        <f>Input!A174</f>
        <v>E</v>
      </c>
      <c r="B231" s="20" t="str">
        <f>Input!B174</f>
        <v>Nicholas Macpherson</v>
      </c>
      <c r="C231" s="22"/>
      <c r="D231" s="22"/>
      <c r="E231" s="22"/>
      <c r="K231" s="62" t="str">
        <f>Input!M174</f>
        <v>E</v>
      </c>
      <c r="L231" s="20">
        <f>Input!N174</f>
        <v>0</v>
      </c>
      <c r="M231" s="22"/>
      <c r="N231" s="22"/>
      <c r="O231" s="22"/>
      <c r="P231" s="19"/>
      <c r="Q231" s="19"/>
      <c r="R231" s="19"/>
      <c r="S231" s="19"/>
      <c r="T231" s="19"/>
    </row>
    <row r="232" spans="1:20" ht="30" customHeight="1">
      <c r="A232" s="62"/>
      <c r="B232" s="20" t="str">
        <f>Input!B175</f>
        <v>Ryan Long</v>
      </c>
      <c r="C232" s="22"/>
      <c r="D232" s="22"/>
      <c r="E232" s="22"/>
      <c r="K232" s="62"/>
      <c r="L232" s="20" t="str">
        <f>Input!N175</f>
        <v>Amanda Hargash</v>
      </c>
      <c r="M232" s="22"/>
      <c r="N232" s="22"/>
      <c r="O232" s="22"/>
      <c r="P232" s="19"/>
      <c r="Q232" s="19"/>
      <c r="R232" s="19"/>
      <c r="S232" s="19"/>
      <c r="T232" s="19"/>
    </row>
    <row r="233" spans="1:20" ht="30" customHeight="1">
      <c r="A233" s="62">
        <f>Input!A176</f>
        <v>17</v>
      </c>
      <c r="B233" s="20" t="str">
        <f>Input!B176</f>
        <v>James Gray</v>
      </c>
      <c r="C233" s="22"/>
      <c r="D233" s="22"/>
      <c r="E233" s="22"/>
      <c r="K233" s="62">
        <f>Input!M176</f>
        <v>47</v>
      </c>
      <c r="L233" s="20">
        <f>Input!N176</f>
        <v>0</v>
      </c>
      <c r="M233" s="22"/>
      <c r="N233" s="22"/>
      <c r="O233" s="22"/>
      <c r="P233" s="19"/>
      <c r="Q233" s="19"/>
      <c r="R233" s="19"/>
      <c r="S233" s="19"/>
      <c r="T233" s="19"/>
    </row>
    <row r="234" spans="1:20" ht="30" customHeight="1">
      <c r="A234" s="20"/>
      <c r="B234" s="20" t="str">
        <f>Input!B177</f>
        <v>Split Score</v>
      </c>
      <c r="C234" s="22"/>
      <c r="D234" s="22"/>
      <c r="E234" s="22"/>
      <c r="K234" s="20"/>
      <c r="L234" s="20">
        <f>Input!N177</f>
        <v>0</v>
      </c>
      <c r="M234" s="22"/>
      <c r="N234" s="22"/>
      <c r="O234" s="22"/>
      <c r="P234" s="19"/>
      <c r="Q234" s="19"/>
      <c r="R234" s="19"/>
      <c r="S234" s="19"/>
      <c r="T234" s="19"/>
    </row>
    <row r="235" spans="1:20" ht="30" customHeight="1">
      <c r="A235" s="20"/>
      <c r="B235" s="20" t="str">
        <f>Input!B178</f>
        <v>Split Score</v>
      </c>
      <c r="C235" s="22"/>
      <c r="D235" s="22"/>
      <c r="E235" s="22"/>
      <c r="F235" s="23"/>
      <c r="G235" s="24"/>
      <c r="H235" s="24"/>
      <c r="I235" s="24"/>
      <c r="J235" s="25"/>
      <c r="K235" s="20"/>
      <c r="L235" s="20">
        <f>Input!N178</f>
        <v>0</v>
      </c>
      <c r="M235" s="22"/>
      <c r="N235" s="22"/>
      <c r="O235" s="22"/>
      <c r="P235" s="23"/>
      <c r="Q235" s="24"/>
      <c r="R235" s="24"/>
      <c r="S235" s="24"/>
      <c r="T235" s="24"/>
    </row>
    <row r="236" spans="1:20" ht="30" customHeight="1">
      <c r="A236" s="20"/>
      <c r="B236" s="20" t="str">
        <f>Input!B179</f>
        <v>Split Score</v>
      </c>
      <c r="C236" s="22"/>
      <c r="D236" s="22"/>
      <c r="E236" s="22"/>
      <c r="F236" s="18" t="s">
        <v>21</v>
      </c>
      <c r="G236" s="18" t="s">
        <v>22</v>
      </c>
      <c r="H236" s="18" t="s">
        <v>23</v>
      </c>
      <c r="I236" s="18" t="s">
        <v>24</v>
      </c>
      <c r="J236" s="26" t="s">
        <v>35</v>
      </c>
      <c r="K236" s="20"/>
      <c r="L236" s="20" t="str">
        <f>Input!N179</f>
        <v>Split Score</v>
      </c>
      <c r="M236" s="22"/>
      <c r="N236" s="22"/>
      <c r="O236" s="22"/>
      <c r="P236" s="18" t="s">
        <v>21</v>
      </c>
      <c r="Q236" s="18" t="s">
        <v>22</v>
      </c>
      <c r="R236" s="18" t="s">
        <v>23</v>
      </c>
      <c r="S236" s="18" t="s">
        <v>24</v>
      </c>
      <c r="T236" s="26" t="s">
        <v>35</v>
      </c>
    </row>
    <row r="237" spans="1:20" ht="30" customHeight="1">
      <c r="A237" s="20"/>
      <c r="B237" s="27"/>
      <c r="C237" s="28"/>
      <c r="D237" s="28"/>
      <c r="E237" s="28"/>
      <c r="F237" s="28"/>
      <c r="G237" s="28"/>
      <c r="H237" s="28"/>
      <c r="I237" s="28"/>
      <c r="J237" s="28"/>
      <c r="K237" s="20"/>
      <c r="L237" s="27"/>
      <c r="M237" s="28"/>
      <c r="N237" s="28"/>
      <c r="O237" s="28"/>
      <c r="P237" s="28"/>
      <c r="Q237" s="28"/>
      <c r="R237" s="28"/>
      <c r="S237" s="28"/>
      <c r="T237" s="28"/>
    </row>
    <row r="238" spans="2:20" ht="30" customHeight="1">
      <c r="B238" s="30" t="s">
        <v>37</v>
      </c>
      <c r="C238" s="54">
        <f>A233</f>
        <v>17</v>
      </c>
      <c r="D238" s="54">
        <v>15</v>
      </c>
      <c r="E238" s="54">
        <v>13</v>
      </c>
      <c r="F238" s="93">
        <v>11</v>
      </c>
      <c r="G238" s="93"/>
      <c r="H238" s="93">
        <v>9</v>
      </c>
      <c r="I238" s="93"/>
      <c r="K238" s="29"/>
      <c r="L238" s="30" t="s">
        <v>37</v>
      </c>
      <c r="M238" s="54">
        <f>K233</f>
        <v>47</v>
      </c>
      <c r="N238" s="54">
        <v>45</v>
      </c>
      <c r="O238" s="54">
        <v>43</v>
      </c>
      <c r="P238" s="93">
        <v>41</v>
      </c>
      <c r="Q238" s="93"/>
      <c r="R238" s="93">
        <v>39</v>
      </c>
      <c r="S238" s="93"/>
      <c r="T238" s="19"/>
    </row>
    <row r="239" spans="1:20" ht="30" customHeight="1">
      <c r="A239" s="95" t="s">
        <v>38</v>
      </c>
      <c r="B239" s="95"/>
      <c r="C239" s="9"/>
      <c r="D239" s="9"/>
      <c r="E239" s="9"/>
      <c r="F239" s="15"/>
      <c r="G239" s="15"/>
      <c r="H239" s="15"/>
      <c r="I239" s="15"/>
      <c r="J239" s="15"/>
      <c r="K239" s="95" t="s">
        <v>38</v>
      </c>
      <c r="L239" s="95"/>
      <c r="M239" s="9"/>
      <c r="N239" s="9"/>
      <c r="O239" s="9"/>
      <c r="P239" s="15"/>
      <c r="Q239" s="15"/>
      <c r="R239" s="15"/>
      <c r="S239" s="15"/>
      <c r="T239" s="15"/>
    </row>
    <row r="240" spans="1:20" ht="30" customHeight="1">
      <c r="A240" s="31"/>
      <c r="B240" s="31"/>
      <c r="C240" s="6"/>
      <c r="D240" s="6"/>
      <c r="E240" s="6"/>
      <c r="F240" s="32"/>
      <c r="G240" s="32"/>
      <c r="H240" s="32"/>
      <c r="I240" s="32"/>
      <c r="J240" s="32"/>
      <c r="K240" s="29"/>
      <c r="L240" s="33"/>
      <c r="P240" s="19"/>
      <c r="Q240" s="19"/>
      <c r="R240" s="19"/>
      <c r="S240" s="19"/>
      <c r="T240" s="19"/>
    </row>
    <row r="241" spans="1:20" ht="30" customHeight="1">
      <c r="A241" s="94" t="s">
        <v>32</v>
      </c>
      <c r="B241" s="94"/>
      <c r="C241" s="94"/>
      <c r="D241" s="13"/>
      <c r="E241" s="94" t="s">
        <v>33</v>
      </c>
      <c r="F241" s="94"/>
      <c r="G241" s="57" t="str">
        <f>Input!C182</f>
        <v>Armada</v>
      </c>
      <c r="H241" s="14"/>
      <c r="I241" s="14"/>
      <c r="J241" s="15"/>
      <c r="K241" s="94" t="s">
        <v>32</v>
      </c>
      <c r="L241" s="94"/>
      <c r="M241" s="94"/>
      <c r="N241" s="13"/>
      <c r="O241" s="94" t="s">
        <v>33</v>
      </c>
      <c r="P241" s="94"/>
      <c r="Q241" s="41" t="str">
        <f>Input!O182</f>
        <v>Armada</v>
      </c>
      <c r="R241" s="14"/>
      <c r="S241" s="14"/>
      <c r="T241" s="15"/>
    </row>
    <row r="242" spans="1:20" ht="30" customHeight="1">
      <c r="A242" s="16"/>
      <c r="B242" s="17" t="s">
        <v>16</v>
      </c>
      <c r="C242" s="12" t="s">
        <v>18</v>
      </c>
      <c r="D242" s="12" t="s">
        <v>19</v>
      </c>
      <c r="E242" s="12" t="s">
        <v>20</v>
      </c>
      <c r="F242" s="18"/>
      <c r="G242" s="18"/>
      <c r="H242" s="18"/>
      <c r="I242" s="18"/>
      <c r="K242" s="16"/>
      <c r="L242" s="17" t="s">
        <v>16</v>
      </c>
      <c r="M242" s="12" t="s">
        <v>18</v>
      </c>
      <c r="N242" s="12" t="s">
        <v>19</v>
      </c>
      <c r="O242" s="12" t="s">
        <v>20</v>
      </c>
      <c r="P242" s="18"/>
      <c r="Q242" s="18"/>
      <c r="R242" s="18"/>
      <c r="S242" s="18"/>
      <c r="T242" s="19"/>
    </row>
    <row r="243" spans="1:20" ht="30" customHeight="1">
      <c r="A243" s="20"/>
      <c r="B243" s="20" t="str">
        <f>Input!B182</f>
        <v>Andrew Doering</v>
      </c>
      <c r="C243" s="22"/>
      <c r="D243" s="22"/>
      <c r="E243" s="22"/>
      <c r="K243" s="20"/>
      <c r="L243" s="20" t="str">
        <f>Input!N182</f>
        <v>Laurynn Ball</v>
      </c>
      <c r="M243" s="22"/>
      <c r="N243" s="22"/>
      <c r="O243" s="22"/>
      <c r="P243" s="19"/>
      <c r="Q243" s="19"/>
      <c r="R243" s="19"/>
      <c r="S243" s="19"/>
      <c r="T243" s="19"/>
    </row>
    <row r="244" spans="1:20" ht="30" customHeight="1">
      <c r="A244" s="62" t="str">
        <f>Input!A183</f>
        <v>L</v>
      </c>
      <c r="B244" s="20" t="str">
        <f>Input!B183</f>
        <v>Ryan Garavaglia</v>
      </c>
      <c r="C244" s="22"/>
      <c r="D244" s="22"/>
      <c r="E244" s="22"/>
      <c r="K244" s="62" t="str">
        <f>Input!M183</f>
        <v>L</v>
      </c>
      <c r="L244" s="20" t="str">
        <f>Input!N183</f>
        <v>Merissa Stevens</v>
      </c>
      <c r="M244" s="22"/>
      <c r="N244" s="22"/>
      <c r="O244" s="22"/>
      <c r="P244" s="19"/>
      <c r="Q244" s="19"/>
      <c r="R244" s="19"/>
      <c r="S244" s="19"/>
      <c r="T244" s="19"/>
    </row>
    <row r="245" spans="1:20" ht="30" customHeight="1">
      <c r="A245" s="62" t="str">
        <f>Input!A184</f>
        <v>A</v>
      </c>
      <c r="B245" s="20" t="str">
        <f>Input!B184</f>
        <v>Zack Blackstock</v>
      </c>
      <c r="C245" s="22"/>
      <c r="D245" s="22"/>
      <c r="E245" s="22"/>
      <c r="K245" s="62" t="str">
        <f>Input!M184</f>
        <v>A</v>
      </c>
      <c r="L245" s="20" t="str">
        <f>Input!N184</f>
        <v>Dana Ulinski</v>
      </c>
      <c r="M245" s="22"/>
      <c r="N245" s="22"/>
      <c r="O245" s="22"/>
      <c r="P245" s="19"/>
      <c r="Q245" s="19"/>
      <c r="R245" s="19"/>
      <c r="S245" s="19"/>
      <c r="T245" s="19"/>
    </row>
    <row r="246" spans="1:20" ht="30" customHeight="1">
      <c r="A246" s="62" t="str">
        <f>Input!A185</f>
        <v>N</v>
      </c>
      <c r="B246" s="20" t="str">
        <f>Input!B185</f>
        <v>Jeremy Geisler</v>
      </c>
      <c r="C246" s="22"/>
      <c r="D246" s="22"/>
      <c r="E246" s="22"/>
      <c r="K246" s="62" t="str">
        <f>Input!M185</f>
        <v>N</v>
      </c>
      <c r="L246" s="20" t="str">
        <f>Input!N185</f>
        <v>Makaila Spencer</v>
      </c>
      <c r="M246" s="22"/>
      <c r="N246" s="22"/>
      <c r="O246" s="22"/>
      <c r="P246" s="19"/>
      <c r="Q246" s="19"/>
      <c r="R246" s="19"/>
      <c r="S246" s="19"/>
      <c r="T246" s="19"/>
    </row>
    <row r="247" spans="1:20" ht="30" customHeight="1">
      <c r="A247" s="62" t="str">
        <f>Input!A186</f>
        <v>E</v>
      </c>
      <c r="B247" s="20" t="str">
        <f>Input!B186</f>
        <v>Dorian Carrisales</v>
      </c>
      <c r="C247" s="22"/>
      <c r="D247" s="22"/>
      <c r="E247" s="22"/>
      <c r="K247" s="62" t="str">
        <f>Input!M186</f>
        <v>E</v>
      </c>
      <c r="L247" s="20" t="str">
        <f>Input!N186</f>
        <v>Ashley Sowinski</v>
      </c>
      <c r="M247" s="22"/>
      <c r="N247" s="22"/>
      <c r="O247" s="22"/>
      <c r="P247" s="19"/>
      <c r="Q247" s="19"/>
      <c r="R247" s="19"/>
      <c r="S247" s="19"/>
      <c r="T247" s="19"/>
    </row>
    <row r="248" spans="1:20" ht="30" customHeight="1">
      <c r="A248" s="62"/>
      <c r="B248" s="20" t="str">
        <f>Input!B187</f>
        <v>Matt Hammer</v>
      </c>
      <c r="C248" s="22"/>
      <c r="D248" s="22"/>
      <c r="E248" s="22"/>
      <c r="K248" s="62"/>
      <c r="L248" s="20" t="str">
        <f>Input!N187</f>
        <v>Becca Mabbitt</v>
      </c>
      <c r="M248" s="22"/>
      <c r="N248" s="22"/>
      <c r="O248" s="22"/>
      <c r="P248" s="19"/>
      <c r="Q248" s="19"/>
      <c r="R248" s="19"/>
      <c r="S248" s="19"/>
      <c r="T248" s="19"/>
    </row>
    <row r="249" spans="1:20" ht="30" customHeight="1">
      <c r="A249" s="62">
        <f>Input!A188</f>
        <v>18</v>
      </c>
      <c r="B249" s="20" t="str">
        <f>Input!B188</f>
        <v>Mark Casamer</v>
      </c>
      <c r="C249" s="22"/>
      <c r="D249" s="22"/>
      <c r="E249" s="22"/>
      <c r="K249" s="62">
        <f>Input!M188</f>
        <v>48</v>
      </c>
      <c r="L249" s="20" t="str">
        <f>Input!N188</f>
        <v>Barbara Latshaw</v>
      </c>
      <c r="M249" s="22"/>
      <c r="N249" s="22"/>
      <c r="O249" s="22"/>
      <c r="P249" s="19"/>
      <c r="Q249" s="19"/>
      <c r="R249" s="19"/>
      <c r="S249" s="19"/>
      <c r="T249" s="19"/>
    </row>
    <row r="250" spans="1:20" ht="30" customHeight="1">
      <c r="A250" s="20"/>
      <c r="B250" s="20">
        <f>Input!B189</f>
        <v>0</v>
      </c>
      <c r="C250" s="22"/>
      <c r="D250" s="22"/>
      <c r="E250" s="22"/>
      <c r="K250" s="20"/>
      <c r="L250" s="20" t="str">
        <f>Input!N189</f>
        <v>Kayla Viaene</v>
      </c>
      <c r="M250" s="22"/>
      <c r="N250" s="22"/>
      <c r="O250" s="22"/>
      <c r="P250" s="19"/>
      <c r="Q250" s="19"/>
      <c r="R250" s="19"/>
      <c r="S250" s="19"/>
      <c r="T250" s="19"/>
    </row>
    <row r="251" spans="1:20" ht="30" customHeight="1">
      <c r="A251" s="20"/>
      <c r="B251" s="20">
        <f>Input!B190</f>
        <v>0</v>
      </c>
      <c r="C251" s="22"/>
      <c r="D251" s="22"/>
      <c r="E251" s="22"/>
      <c r="F251" s="23"/>
      <c r="G251" s="24"/>
      <c r="H251" s="24"/>
      <c r="I251" s="24"/>
      <c r="J251" s="25"/>
      <c r="K251" s="20"/>
      <c r="L251" s="20" t="str">
        <f>Input!N190</f>
        <v>Melissa Okray</v>
      </c>
      <c r="M251" s="22"/>
      <c r="N251" s="22"/>
      <c r="O251" s="22"/>
      <c r="P251" s="23"/>
      <c r="Q251" s="24"/>
      <c r="R251" s="24"/>
      <c r="S251" s="24"/>
      <c r="T251" s="24"/>
    </row>
    <row r="252" spans="1:20" ht="30" customHeight="1">
      <c r="A252" s="20"/>
      <c r="B252" s="20" t="str">
        <f>Input!B191</f>
        <v>Split Score</v>
      </c>
      <c r="C252" s="22"/>
      <c r="D252" s="22"/>
      <c r="E252" s="22"/>
      <c r="F252" s="18" t="s">
        <v>21</v>
      </c>
      <c r="G252" s="18" t="s">
        <v>22</v>
      </c>
      <c r="H252" s="18" t="s">
        <v>23</v>
      </c>
      <c r="I252" s="18" t="s">
        <v>24</v>
      </c>
      <c r="J252" s="26" t="s">
        <v>35</v>
      </c>
      <c r="K252" s="20"/>
      <c r="L252" s="20" t="str">
        <f>Input!N191</f>
        <v>Split Score</v>
      </c>
      <c r="M252" s="22"/>
      <c r="N252" s="22"/>
      <c r="O252" s="22"/>
      <c r="P252" s="18" t="s">
        <v>21</v>
      </c>
      <c r="Q252" s="18" t="s">
        <v>22</v>
      </c>
      <c r="R252" s="18" t="s">
        <v>23</v>
      </c>
      <c r="S252" s="18" t="s">
        <v>24</v>
      </c>
      <c r="T252" s="26" t="s">
        <v>35</v>
      </c>
    </row>
    <row r="253" spans="1:20" ht="30" customHeight="1">
      <c r="A253" s="20"/>
      <c r="B253" s="27"/>
      <c r="C253" s="28"/>
      <c r="D253" s="28"/>
      <c r="E253" s="28"/>
      <c r="F253" s="28"/>
      <c r="G253" s="28"/>
      <c r="H253" s="28"/>
      <c r="I253" s="28"/>
      <c r="J253" s="28"/>
      <c r="K253" s="20"/>
      <c r="L253" s="27"/>
      <c r="M253" s="28"/>
      <c r="N253" s="28"/>
      <c r="O253" s="28"/>
      <c r="P253" s="28"/>
      <c r="Q253" s="28"/>
      <c r="R253" s="28"/>
      <c r="S253" s="28"/>
      <c r="T253" s="28"/>
    </row>
    <row r="254" spans="2:20" ht="30" customHeight="1">
      <c r="B254" s="30" t="s">
        <v>37</v>
      </c>
      <c r="C254" s="54">
        <f>A249</f>
        <v>18</v>
      </c>
      <c r="D254" s="54">
        <v>20</v>
      </c>
      <c r="E254" s="54">
        <v>22</v>
      </c>
      <c r="F254" s="93">
        <v>24</v>
      </c>
      <c r="G254" s="93"/>
      <c r="H254" s="93">
        <v>26</v>
      </c>
      <c r="I254" s="93"/>
      <c r="K254" s="29"/>
      <c r="L254" s="30" t="s">
        <v>37</v>
      </c>
      <c r="M254" s="54">
        <f>K249</f>
        <v>48</v>
      </c>
      <c r="N254" s="54">
        <v>50</v>
      </c>
      <c r="O254" s="54">
        <v>52</v>
      </c>
      <c r="P254" s="93">
        <v>54</v>
      </c>
      <c r="Q254" s="93"/>
      <c r="R254" s="93">
        <v>34</v>
      </c>
      <c r="S254" s="93"/>
      <c r="T254" s="19"/>
    </row>
    <row r="255" spans="1:20" ht="30" customHeight="1">
      <c r="A255" s="95" t="s">
        <v>38</v>
      </c>
      <c r="B255" s="95"/>
      <c r="C255" s="9"/>
      <c r="D255" s="9"/>
      <c r="E255" s="9"/>
      <c r="F255" s="15"/>
      <c r="G255" s="15"/>
      <c r="H255" s="15"/>
      <c r="I255" s="15"/>
      <c r="J255" s="15"/>
      <c r="K255" s="95" t="s">
        <v>38</v>
      </c>
      <c r="L255" s="95"/>
      <c r="M255" s="9"/>
      <c r="N255" s="9"/>
      <c r="O255" s="9"/>
      <c r="P255" s="15"/>
      <c r="Q255" s="15"/>
      <c r="R255" s="15"/>
      <c r="S255" s="15"/>
      <c r="T255" s="15"/>
    </row>
    <row r="256" spans="1:20" ht="30" customHeight="1">
      <c r="A256" s="31"/>
      <c r="B256" s="31"/>
      <c r="C256" s="6"/>
      <c r="D256" s="6"/>
      <c r="E256" s="6"/>
      <c r="F256" s="32"/>
      <c r="G256" s="32"/>
      <c r="H256" s="32"/>
      <c r="I256" s="32"/>
      <c r="J256" s="32"/>
      <c r="K256" s="29"/>
      <c r="L256" s="33"/>
      <c r="P256" s="19"/>
      <c r="Q256" s="19"/>
      <c r="R256" s="19"/>
      <c r="S256" s="19"/>
      <c r="T256" s="19"/>
    </row>
    <row r="257" spans="1:20" ht="30" customHeight="1">
      <c r="A257" s="94" t="s">
        <v>32</v>
      </c>
      <c r="B257" s="94"/>
      <c r="C257" s="94"/>
      <c r="D257" s="13"/>
      <c r="E257" s="94" t="s">
        <v>33</v>
      </c>
      <c r="F257" s="94"/>
      <c r="G257" s="56" t="str">
        <f>Input!C194</f>
        <v>St. Clair Shores Lakeshore</v>
      </c>
      <c r="H257" s="14"/>
      <c r="I257" s="14"/>
      <c r="J257" s="15"/>
      <c r="K257" s="94" t="s">
        <v>32</v>
      </c>
      <c r="L257" s="94"/>
      <c r="M257" s="94"/>
      <c r="N257" s="13"/>
      <c r="O257" s="94" t="s">
        <v>33</v>
      </c>
      <c r="P257" s="94"/>
      <c r="Q257" s="56" t="str">
        <f>Input!O194</f>
        <v>St. Clair Shores Lakeshore</v>
      </c>
      <c r="R257" s="14"/>
      <c r="S257" s="14"/>
      <c r="T257" s="15"/>
    </row>
    <row r="258" spans="1:20" ht="30" customHeight="1">
      <c r="A258" s="16"/>
      <c r="B258" s="17" t="s">
        <v>16</v>
      </c>
      <c r="C258" s="12" t="s">
        <v>18</v>
      </c>
      <c r="D258" s="12" t="s">
        <v>19</v>
      </c>
      <c r="E258" s="12" t="s">
        <v>20</v>
      </c>
      <c r="F258" s="18"/>
      <c r="G258" s="18"/>
      <c r="H258" s="18"/>
      <c r="I258" s="18"/>
      <c r="K258" s="16"/>
      <c r="L258" s="17" t="s">
        <v>16</v>
      </c>
      <c r="M258" s="12" t="s">
        <v>18</v>
      </c>
      <c r="N258" s="12" t="s">
        <v>19</v>
      </c>
      <c r="O258" s="12" t="s">
        <v>20</v>
      </c>
      <c r="P258" s="18"/>
      <c r="Q258" s="18"/>
      <c r="R258" s="18"/>
      <c r="S258" s="18"/>
      <c r="T258" s="19"/>
    </row>
    <row r="259" spans="1:20" ht="30" customHeight="1">
      <c r="A259" s="20"/>
      <c r="B259" s="20" t="str">
        <f>Input!B194</f>
        <v>Dylan Chaffin</v>
      </c>
      <c r="C259" s="22"/>
      <c r="D259" s="22"/>
      <c r="E259" s="22"/>
      <c r="K259" s="20"/>
      <c r="L259" s="20" t="str">
        <f>Input!N194</f>
        <v>Shelby DeBrruyn</v>
      </c>
      <c r="M259" s="22"/>
      <c r="N259" s="22"/>
      <c r="O259" s="22"/>
      <c r="P259" s="19"/>
      <c r="Q259" s="19"/>
      <c r="R259" s="19"/>
      <c r="S259" s="19"/>
      <c r="T259" s="19"/>
    </row>
    <row r="260" spans="1:20" ht="30" customHeight="1">
      <c r="A260" s="62" t="str">
        <f>Input!A195</f>
        <v>L</v>
      </c>
      <c r="B260" s="20" t="str">
        <f>Input!B195</f>
        <v>Adam Copp</v>
      </c>
      <c r="C260" s="22"/>
      <c r="D260" s="22"/>
      <c r="E260" s="22"/>
      <c r="K260" s="62" t="str">
        <f>Input!M195</f>
        <v>L</v>
      </c>
      <c r="L260" s="20" t="str">
        <f>Input!N195</f>
        <v>Christina Farmer</v>
      </c>
      <c r="M260" s="22"/>
      <c r="N260" s="22"/>
      <c r="O260" s="22"/>
      <c r="P260" s="19"/>
      <c r="Q260" s="19"/>
      <c r="R260" s="19"/>
      <c r="S260" s="19"/>
      <c r="T260" s="19"/>
    </row>
    <row r="261" spans="1:20" ht="30" customHeight="1">
      <c r="A261" s="62" t="str">
        <f>Input!A196</f>
        <v>A</v>
      </c>
      <c r="B261" s="20" t="str">
        <f>Input!B196</f>
        <v>Jerry Frogge</v>
      </c>
      <c r="C261" s="22"/>
      <c r="D261" s="22"/>
      <c r="E261" s="22"/>
      <c r="K261" s="62" t="str">
        <f>Input!M196</f>
        <v>A</v>
      </c>
      <c r="L261" s="20" t="str">
        <f>Input!N196</f>
        <v>Erin Horn</v>
      </c>
      <c r="M261" s="22"/>
      <c r="N261" s="22"/>
      <c r="O261" s="22"/>
      <c r="P261" s="19"/>
      <c r="Q261" s="19"/>
      <c r="R261" s="19"/>
      <c r="S261" s="19"/>
      <c r="T261" s="19"/>
    </row>
    <row r="262" spans="1:20" ht="30" customHeight="1">
      <c r="A262" s="62" t="str">
        <f>Input!A197</f>
        <v>N</v>
      </c>
      <c r="B262" s="20" t="str">
        <f>Input!B197</f>
        <v>Gabriel Genord</v>
      </c>
      <c r="C262" s="22"/>
      <c r="D262" s="22"/>
      <c r="E262" s="22"/>
      <c r="K262" s="62" t="str">
        <f>Input!M197</f>
        <v>N</v>
      </c>
      <c r="L262" s="20" t="str">
        <f>Input!N197</f>
        <v>Caitlin McHale</v>
      </c>
      <c r="M262" s="22"/>
      <c r="N262" s="22"/>
      <c r="O262" s="22"/>
      <c r="P262" s="19"/>
      <c r="Q262" s="19"/>
      <c r="R262" s="19"/>
      <c r="S262" s="19"/>
      <c r="T262" s="19"/>
    </row>
    <row r="263" spans="1:20" ht="30" customHeight="1">
      <c r="A263" s="62" t="str">
        <f>Input!A198</f>
        <v>E</v>
      </c>
      <c r="B263" s="20" t="str">
        <f>Input!B198</f>
        <v>Jake Gottman</v>
      </c>
      <c r="C263" s="22"/>
      <c r="D263" s="22"/>
      <c r="E263" s="22"/>
      <c r="K263" s="62" t="str">
        <f>Input!M198</f>
        <v>E</v>
      </c>
      <c r="L263" s="20" t="str">
        <f>Input!N198</f>
        <v>Kelly Rayner</v>
      </c>
      <c r="M263" s="22"/>
      <c r="N263" s="22"/>
      <c r="O263" s="22"/>
      <c r="P263" s="19"/>
      <c r="Q263" s="19"/>
      <c r="R263" s="19"/>
      <c r="S263" s="19"/>
      <c r="T263" s="19"/>
    </row>
    <row r="264" spans="1:20" ht="30" customHeight="1">
      <c r="A264" s="62"/>
      <c r="B264" s="20" t="str">
        <f>Input!B199</f>
        <v>Cody Lowry</v>
      </c>
      <c r="C264" s="22"/>
      <c r="D264" s="22"/>
      <c r="E264" s="22"/>
      <c r="K264" s="62"/>
      <c r="L264" s="20" t="str">
        <f>Input!N199</f>
        <v>Allison Scheetz</v>
      </c>
      <c r="M264" s="22"/>
      <c r="N264" s="22"/>
      <c r="O264" s="22"/>
      <c r="P264" s="19"/>
      <c r="Q264" s="19"/>
      <c r="R264" s="19"/>
      <c r="S264" s="19"/>
      <c r="T264" s="19"/>
    </row>
    <row r="265" spans="1:20" ht="30" customHeight="1">
      <c r="A265" s="62">
        <f>Input!A200</f>
        <v>19</v>
      </c>
      <c r="B265" s="20" t="str">
        <f>Input!B200</f>
        <v>Alex Luckas</v>
      </c>
      <c r="C265" s="22"/>
      <c r="D265" s="22"/>
      <c r="E265" s="22"/>
      <c r="K265" s="62">
        <f>Input!M200</f>
        <v>49</v>
      </c>
      <c r="L265" s="20">
        <f>Input!N200</f>
        <v>0</v>
      </c>
      <c r="M265" s="22"/>
      <c r="N265" s="22"/>
      <c r="O265" s="22"/>
      <c r="P265" s="19"/>
      <c r="Q265" s="19"/>
      <c r="R265" s="19"/>
      <c r="S265" s="19"/>
      <c r="T265" s="19"/>
    </row>
    <row r="266" spans="1:20" ht="30" customHeight="1">
      <c r="A266" s="20"/>
      <c r="B266" s="20" t="str">
        <f>Input!B201</f>
        <v>Bradley Smith</v>
      </c>
      <c r="C266" s="22"/>
      <c r="D266" s="22"/>
      <c r="E266" s="22"/>
      <c r="K266" s="20"/>
      <c r="L266" s="20">
        <f>Input!N201</f>
        <v>0</v>
      </c>
      <c r="M266" s="22"/>
      <c r="N266" s="22"/>
      <c r="O266" s="22"/>
      <c r="P266" s="19"/>
      <c r="Q266" s="19"/>
      <c r="R266" s="19"/>
      <c r="S266" s="19"/>
      <c r="T266" s="19"/>
    </row>
    <row r="267" spans="1:20" ht="30" customHeight="1">
      <c r="A267" s="20"/>
      <c r="B267" s="20">
        <f>Input!B202</f>
        <v>0</v>
      </c>
      <c r="C267" s="22"/>
      <c r="D267" s="22"/>
      <c r="E267" s="22"/>
      <c r="F267" s="23"/>
      <c r="G267" s="24"/>
      <c r="H267" s="24"/>
      <c r="I267" s="24"/>
      <c r="J267" s="25"/>
      <c r="K267" s="20"/>
      <c r="L267" s="20">
        <f>Input!N202</f>
        <v>0</v>
      </c>
      <c r="M267" s="22"/>
      <c r="N267" s="22"/>
      <c r="O267" s="22"/>
      <c r="P267" s="23"/>
      <c r="Q267" s="24"/>
      <c r="R267" s="24"/>
      <c r="S267" s="24"/>
      <c r="T267" s="24"/>
    </row>
    <row r="268" spans="1:20" ht="30" customHeight="1">
      <c r="A268" s="20"/>
      <c r="B268" s="20" t="str">
        <f>Input!B203</f>
        <v>Split Score</v>
      </c>
      <c r="C268" s="22"/>
      <c r="D268" s="22"/>
      <c r="E268" s="22"/>
      <c r="F268" s="18" t="s">
        <v>21</v>
      </c>
      <c r="G268" s="18" t="s">
        <v>22</v>
      </c>
      <c r="H268" s="18" t="s">
        <v>23</v>
      </c>
      <c r="I268" s="18" t="s">
        <v>24</v>
      </c>
      <c r="J268" s="26" t="s">
        <v>35</v>
      </c>
      <c r="K268" s="20"/>
      <c r="L268" s="20" t="str">
        <f>Input!N203</f>
        <v>Split Score</v>
      </c>
      <c r="M268" s="22"/>
      <c r="N268" s="22"/>
      <c r="O268" s="22"/>
      <c r="P268" s="18" t="s">
        <v>21</v>
      </c>
      <c r="Q268" s="18" t="s">
        <v>22</v>
      </c>
      <c r="R268" s="18" t="s">
        <v>23</v>
      </c>
      <c r="S268" s="18" t="s">
        <v>24</v>
      </c>
      <c r="T268" s="26" t="s">
        <v>35</v>
      </c>
    </row>
    <row r="269" spans="1:20" ht="30" customHeight="1">
      <c r="A269" s="20"/>
      <c r="B269" s="27"/>
      <c r="C269" s="28"/>
      <c r="D269" s="28"/>
      <c r="E269" s="28"/>
      <c r="F269" s="28"/>
      <c r="G269" s="28"/>
      <c r="H269" s="28"/>
      <c r="I269" s="28"/>
      <c r="J269" s="28"/>
      <c r="K269" s="20"/>
      <c r="L269" s="27"/>
      <c r="M269" s="28"/>
      <c r="N269" s="28"/>
      <c r="O269" s="28"/>
      <c r="P269" s="28"/>
      <c r="Q269" s="28"/>
      <c r="R269" s="28"/>
      <c r="S269" s="28"/>
      <c r="T269" s="28"/>
    </row>
    <row r="270" spans="2:20" ht="30" customHeight="1">
      <c r="B270" s="30" t="s">
        <v>37</v>
      </c>
      <c r="C270" s="54">
        <f>A265</f>
        <v>19</v>
      </c>
      <c r="D270" s="54">
        <v>17</v>
      </c>
      <c r="E270" s="54">
        <v>15</v>
      </c>
      <c r="F270" s="93">
        <v>13</v>
      </c>
      <c r="G270" s="93"/>
      <c r="H270" s="93">
        <v>11</v>
      </c>
      <c r="I270" s="93"/>
      <c r="K270" s="29"/>
      <c r="L270" s="30" t="s">
        <v>37</v>
      </c>
      <c r="M270" s="54">
        <f>K265</f>
        <v>49</v>
      </c>
      <c r="N270" s="54">
        <v>47</v>
      </c>
      <c r="O270" s="54">
        <v>45</v>
      </c>
      <c r="P270" s="93">
        <v>43</v>
      </c>
      <c r="Q270" s="93"/>
      <c r="R270" s="93">
        <v>41</v>
      </c>
      <c r="S270" s="93"/>
      <c r="T270" s="19"/>
    </row>
    <row r="271" spans="1:20" ht="30" customHeight="1">
      <c r="A271" s="95" t="s">
        <v>38</v>
      </c>
      <c r="B271" s="95"/>
      <c r="C271" s="9"/>
      <c r="D271" s="9"/>
      <c r="E271" s="9"/>
      <c r="F271" s="15"/>
      <c r="G271" s="15"/>
      <c r="H271" s="15"/>
      <c r="I271" s="15"/>
      <c r="J271" s="15"/>
      <c r="K271" s="95" t="s">
        <v>38</v>
      </c>
      <c r="L271" s="95"/>
      <c r="M271" s="9"/>
      <c r="N271" s="9"/>
      <c r="O271" s="9"/>
      <c r="P271" s="15"/>
      <c r="Q271" s="15"/>
      <c r="R271" s="15"/>
      <c r="S271" s="15"/>
      <c r="T271" s="15"/>
    </row>
    <row r="272" spans="1:20" ht="30" customHeight="1">
      <c r="A272" s="31"/>
      <c r="B272" s="31"/>
      <c r="C272" s="6"/>
      <c r="D272" s="6"/>
      <c r="E272" s="6"/>
      <c r="F272" s="32"/>
      <c r="G272" s="32"/>
      <c r="H272" s="32"/>
      <c r="I272" s="32"/>
      <c r="J272" s="32"/>
      <c r="K272" s="29"/>
      <c r="L272" s="33"/>
      <c r="P272" s="19"/>
      <c r="Q272" s="19"/>
      <c r="R272" s="19"/>
      <c r="S272" s="19"/>
      <c r="T272" s="19"/>
    </row>
    <row r="273" spans="1:20" ht="30" customHeight="1">
      <c r="A273" s="94" t="s">
        <v>32</v>
      </c>
      <c r="B273" s="94"/>
      <c r="C273" s="94"/>
      <c r="D273" s="13"/>
      <c r="E273" s="94" t="s">
        <v>33</v>
      </c>
      <c r="F273" s="94"/>
      <c r="G273" s="41" t="str">
        <f>Input!C206</f>
        <v>Sterling Heights</v>
      </c>
      <c r="H273" s="14"/>
      <c r="I273" s="14"/>
      <c r="J273" s="15"/>
      <c r="K273" s="94" t="s">
        <v>32</v>
      </c>
      <c r="L273" s="94"/>
      <c r="M273" s="94"/>
      <c r="N273" s="13"/>
      <c r="O273" s="94" t="s">
        <v>33</v>
      </c>
      <c r="P273" s="94"/>
      <c r="Q273" s="41" t="str">
        <f>Input!O206</f>
        <v>Warren Woods Tower</v>
      </c>
      <c r="R273" s="14"/>
      <c r="S273" s="14"/>
      <c r="T273" s="15"/>
    </row>
    <row r="274" spans="1:20" ht="30" customHeight="1">
      <c r="A274" s="16"/>
      <c r="B274" s="17" t="s">
        <v>16</v>
      </c>
      <c r="C274" s="12" t="s">
        <v>18</v>
      </c>
      <c r="D274" s="12" t="s">
        <v>19</v>
      </c>
      <c r="E274" s="12" t="s">
        <v>20</v>
      </c>
      <c r="F274" s="18"/>
      <c r="G274" s="18"/>
      <c r="H274" s="18"/>
      <c r="I274" s="18"/>
      <c r="K274" s="16"/>
      <c r="L274" s="17" t="s">
        <v>16</v>
      </c>
      <c r="M274" s="12" t="s">
        <v>18</v>
      </c>
      <c r="N274" s="12" t="s">
        <v>19</v>
      </c>
      <c r="O274" s="12" t="s">
        <v>20</v>
      </c>
      <c r="P274" s="18"/>
      <c r="Q274" s="18"/>
      <c r="R274" s="18"/>
      <c r="S274" s="18"/>
      <c r="T274" s="19"/>
    </row>
    <row r="275" spans="1:20" ht="30" customHeight="1">
      <c r="A275" s="20"/>
      <c r="B275" s="20" t="str">
        <f>Input!B206</f>
        <v>Jacob Paruk</v>
      </c>
      <c r="C275" s="22"/>
      <c r="D275" s="22"/>
      <c r="E275" s="22"/>
      <c r="K275" s="20"/>
      <c r="L275" s="20" t="str">
        <f>Input!N206</f>
        <v>Amanda Wozniak</v>
      </c>
      <c r="M275" s="22"/>
      <c r="N275" s="22"/>
      <c r="O275" s="22"/>
      <c r="P275" s="19"/>
      <c r="Q275" s="19"/>
      <c r="R275" s="19"/>
      <c r="S275" s="19"/>
      <c r="T275" s="19"/>
    </row>
    <row r="276" spans="1:20" ht="30" customHeight="1">
      <c r="A276" s="62" t="str">
        <f>Input!A207</f>
        <v>L</v>
      </c>
      <c r="B276" s="20" t="str">
        <f>Input!B207</f>
        <v>John Krieg</v>
      </c>
      <c r="C276" s="22"/>
      <c r="D276" s="22"/>
      <c r="E276" s="22"/>
      <c r="K276" s="62" t="str">
        <f>Input!M207</f>
        <v>L</v>
      </c>
      <c r="L276" s="20" t="str">
        <f>Input!N207</f>
        <v>Emily Wozniak</v>
      </c>
      <c r="M276" s="22"/>
      <c r="N276" s="22"/>
      <c r="O276" s="22"/>
      <c r="P276" s="19"/>
      <c r="Q276" s="19"/>
      <c r="R276" s="19"/>
      <c r="S276" s="19"/>
      <c r="T276" s="19"/>
    </row>
    <row r="277" spans="1:20" ht="30" customHeight="1">
      <c r="A277" s="62" t="str">
        <f>Input!A208</f>
        <v>A</v>
      </c>
      <c r="B277" s="20" t="str">
        <f>Input!B208</f>
        <v>Kevin Toma</v>
      </c>
      <c r="C277" s="22"/>
      <c r="D277" s="22"/>
      <c r="E277" s="22"/>
      <c r="K277" s="62" t="str">
        <f>Input!M208</f>
        <v>A</v>
      </c>
      <c r="L277" s="20" t="str">
        <f>Input!N208</f>
        <v>Jazmine Gonzalez</v>
      </c>
      <c r="M277" s="22"/>
      <c r="N277" s="22"/>
      <c r="O277" s="22"/>
      <c r="P277" s="19"/>
      <c r="Q277" s="19"/>
      <c r="R277" s="19"/>
      <c r="S277" s="19"/>
      <c r="T277" s="19"/>
    </row>
    <row r="278" spans="1:20" ht="30" customHeight="1">
      <c r="A278" s="62" t="str">
        <f>Input!A209</f>
        <v>N</v>
      </c>
      <c r="B278" s="20" t="str">
        <f>Input!B209</f>
        <v>Kevin Weinert</v>
      </c>
      <c r="C278" s="22"/>
      <c r="D278" s="22"/>
      <c r="E278" s="22"/>
      <c r="K278" s="62" t="str">
        <f>Input!M209</f>
        <v>N</v>
      </c>
      <c r="L278" s="20" t="str">
        <f>Input!N209</f>
        <v>Nicole Meduvsky</v>
      </c>
      <c r="M278" s="22"/>
      <c r="N278" s="22"/>
      <c r="O278" s="22"/>
      <c r="P278" s="19"/>
      <c r="Q278" s="19"/>
      <c r="R278" s="19"/>
      <c r="S278" s="19"/>
      <c r="T278" s="19"/>
    </row>
    <row r="279" spans="1:20" ht="30" customHeight="1">
      <c r="A279" s="62" t="str">
        <f>Input!A210</f>
        <v>E</v>
      </c>
      <c r="B279" s="20" t="str">
        <f>Input!B210</f>
        <v>Kevin Stanick</v>
      </c>
      <c r="C279" s="22"/>
      <c r="D279" s="22"/>
      <c r="E279" s="22"/>
      <c r="K279" s="62" t="str">
        <f>Input!M210</f>
        <v>E</v>
      </c>
      <c r="L279" s="20" t="str">
        <f>Input!N210</f>
        <v>Alexa Ingram</v>
      </c>
      <c r="M279" s="22"/>
      <c r="N279" s="22"/>
      <c r="O279" s="22"/>
      <c r="P279" s="19"/>
      <c r="Q279" s="19"/>
      <c r="R279" s="19"/>
      <c r="S279" s="19"/>
      <c r="T279" s="19"/>
    </row>
    <row r="280" spans="1:20" ht="30" customHeight="1">
      <c r="A280" s="62"/>
      <c r="B280" s="20" t="str">
        <f>Input!B211</f>
        <v>Justin Edwards</v>
      </c>
      <c r="C280" s="22"/>
      <c r="D280" s="22"/>
      <c r="E280" s="22"/>
      <c r="K280" s="62"/>
      <c r="L280" s="20" t="str">
        <f>Input!N211</f>
        <v>Taylor Spencer</v>
      </c>
      <c r="M280" s="22"/>
      <c r="N280" s="22"/>
      <c r="O280" s="22"/>
      <c r="P280" s="19"/>
      <c r="Q280" s="19"/>
      <c r="R280" s="19"/>
      <c r="S280" s="19"/>
      <c r="T280" s="19"/>
    </row>
    <row r="281" spans="1:20" ht="30" customHeight="1">
      <c r="A281" s="62">
        <f>Input!A212</f>
        <v>20</v>
      </c>
      <c r="B281" s="20">
        <f>Input!B212</f>
        <v>0</v>
      </c>
      <c r="C281" s="22"/>
      <c r="D281" s="22"/>
      <c r="E281" s="22"/>
      <c r="K281" s="62">
        <f>Input!M212</f>
        <v>50</v>
      </c>
      <c r="L281" s="20">
        <f>Input!N212</f>
        <v>0</v>
      </c>
      <c r="M281" s="22"/>
      <c r="N281" s="22"/>
      <c r="O281" s="22"/>
      <c r="P281" s="19"/>
      <c r="Q281" s="19"/>
      <c r="R281" s="19"/>
      <c r="S281" s="19"/>
      <c r="T281" s="19"/>
    </row>
    <row r="282" spans="1:20" ht="30" customHeight="1">
      <c r="A282" s="20"/>
      <c r="B282" s="20">
        <f>Input!B213</f>
        <v>0</v>
      </c>
      <c r="C282" s="22"/>
      <c r="D282" s="22"/>
      <c r="E282" s="22"/>
      <c r="K282" s="20"/>
      <c r="L282" s="20">
        <f>Input!N213</f>
        <v>0</v>
      </c>
      <c r="M282" s="22"/>
      <c r="N282" s="22"/>
      <c r="O282" s="22"/>
      <c r="P282" s="19"/>
      <c r="Q282" s="19"/>
      <c r="R282" s="19"/>
      <c r="S282" s="19"/>
      <c r="T282" s="19"/>
    </row>
    <row r="283" spans="1:20" ht="30" customHeight="1">
      <c r="A283" s="20"/>
      <c r="B283" s="20">
        <f>Input!B214</f>
        <v>0</v>
      </c>
      <c r="C283" s="22"/>
      <c r="D283" s="22"/>
      <c r="E283" s="22"/>
      <c r="F283" s="23"/>
      <c r="G283" s="24"/>
      <c r="H283" s="24"/>
      <c r="I283" s="24"/>
      <c r="J283" s="25"/>
      <c r="K283" s="20"/>
      <c r="L283" s="20">
        <f>Input!N214</f>
        <v>0</v>
      </c>
      <c r="M283" s="22"/>
      <c r="N283" s="22"/>
      <c r="O283" s="22"/>
      <c r="P283" s="23"/>
      <c r="Q283" s="24"/>
      <c r="R283" s="24"/>
      <c r="S283" s="24"/>
      <c r="T283" s="24"/>
    </row>
    <row r="284" spans="1:20" ht="30" customHeight="1">
      <c r="A284" s="20"/>
      <c r="B284" s="20" t="str">
        <f>Input!B215</f>
        <v>Split Score</v>
      </c>
      <c r="C284" s="22"/>
      <c r="D284" s="22"/>
      <c r="E284" s="22"/>
      <c r="F284" s="18" t="s">
        <v>21</v>
      </c>
      <c r="G284" s="18" t="s">
        <v>22</v>
      </c>
      <c r="H284" s="18" t="s">
        <v>23</v>
      </c>
      <c r="I284" s="18" t="s">
        <v>24</v>
      </c>
      <c r="J284" s="26" t="s">
        <v>35</v>
      </c>
      <c r="K284" s="20"/>
      <c r="L284" s="20" t="str">
        <f>Input!N215</f>
        <v>Split Score</v>
      </c>
      <c r="M284" s="22"/>
      <c r="N284" s="22"/>
      <c r="O284" s="22"/>
      <c r="P284" s="18" t="s">
        <v>21</v>
      </c>
      <c r="Q284" s="18" t="s">
        <v>22</v>
      </c>
      <c r="R284" s="18" t="s">
        <v>23</v>
      </c>
      <c r="S284" s="18" t="s">
        <v>24</v>
      </c>
      <c r="T284" s="26" t="s">
        <v>35</v>
      </c>
    </row>
    <row r="285" spans="1:20" ht="30" customHeight="1">
      <c r="A285" s="20"/>
      <c r="B285" s="27"/>
      <c r="C285" s="28"/>
      <c r="D285" s="28"/>
      <c r="E285" s="28"/>
      <c r="F285" s="28"/>
      <c r="G285" s="28"/>
      <c r="H285" s="28"/>
      <c r="I285" s="28"/>
      <c r="J285" s="28"/>
      <c r="K285" s="20"/>
      <c r="L285" s="27"/>
      <c r="M285" s="28"/>
      <c r="N285" s="28"/>
      <c r="O285" s="28"/>
      <c r="P285" s="28"/>
      <c r="Q285" s="28"/>
      <c r="R285" s="28"/>
      <c r="S285" s="28"/>
      <c r="T285" s="28"/>
    </row>
    <row r="286" spans="2:20" ht="30" customHeight="1">
      <c r="B286" s="30" t="s">
        <v>37</v>
      </c>
      <c r="C286" s="54">
        <f>A281</f>
        <v>20</v>
      </c>
      <c r="D286" s="54">
        <v>22</v>
      </c>
      <c r="E286" s="54">
        <v>24</v>
      </c>
      <c r="F286" s="93">
        <v>26</v>
      </c>
      <c r="G286" s="93"/>
      <c r="H286" s="93">
        <v>4</v>
      </c>
      <c r="I286" s="93"/>
      <c r="K286" s="29"/>
      <c r="L286" s="30" t="s">
        <v>37</v>
      </c>
      <c r="M286" s="54">
        <f>K281</f>
        <v>50</v>
      </c>
      <c r="N286" s="54">
        <v>52</v>
      </c>
      <c r="O286" s="54">
        <v>54</v>
      </c>
      <c r="P286" s="93">
        <v>34</v>
      </c>
      <c r="Q286" s="93"/>
      <c r="R286" s="93">
        <v>36</v>
      </c>
      <c r="S286" s="93"/>
      <c r="T286" s="19"/>
    </row>
    <row r="287" spans="1:20" ht="30" customHeight="1">
      <c r="A287" s="95" t="s">
        <v>38</v>
      </c>
      <c r="B287" s="95"/>
      <c r="C287" s="9"/>
      <c r="D287" s="9"/>
      <c r="E287" s="9"/>
      <c r="F287" s="15"/>
      <c r="G287" s="15"/>
      <c r="H287" s="15"/>
      <c r="I287" s="15"/>
      <c r="J287" s="15"/>
      <c r="K287" s="95" t="s">
        <v>38</v>
      </c>
      <c r="L287" s="95"/>
      <c r="M287" s="9"/>
      <c r="N287" s="9"/>
      <c r="O287" s="9"/>
      <c r="P287" s="15"/>
      <c r="Q287" s="15"/>
      <c r="R287" s="15"/>
      <c r="S287" s="15"/>
      <c r="T287" s="15"/>
    </row>
    <row r="288" spans="1:20" ht="30" customHeight="1">
      <c r="A288" s="31"/>
      <c r="B288" s="31"/>
      <c r="C288" s="6"/>
      <c r="D288" s="6"/>
      <c r="E288" s="6"/>
      <c r="F288" s="32"/>
      <c r="G288" s="32"/>
      <c r="H288" s="32"/>
      <c r="I288" s="32"/>
      <c r="J288" s="32"/>
      <c r="K288" s="29"/>
      <c r="L288" s="33"/>
      <c r="P288" s="19"/>
      <c r="Q288" s="19"/>
      <c r="R288" s="19"/>
      <c r="S288" s="19"/>
      <c r="T288" s="19"/>
    </row>
    <row r="289" spans="1:20" ht="30" customHeight="1">
      <c r="A289" s="94" t="s">
        <v>32</v>
      </c>
      <c r="B289" s="94"/>
      <c r="C289" s="94"/>
      <c r="D289" s="13"/>
      <c r="E289" s="94" t="s">
        <v>33</v>
      </c>
      <c r="F289" s="94"/>
      <c r="G289" s="41" t="str">
        <f>Input!C218</f>
        <v>Warren Woods Tower</v>
      </c>
      <c r="H289" s="14"/>
      <c r="I289" s="14"/>
      <c r="J289" s="15"/>
      <c r="K289" s="94" t="s">
        <v>32</v>
      </c>
      <c r="L289" s="94"/>
      <c r="M289" s="94"/>
      <c r="N289" s="13"/>
      <c r="O289" s="94" t="s">
        <v>33</v>
      </c>
      <c r="P289" s="94"/>
      <c r="Q289" s="41" t="str">
        <f>Input!O218</f>
        <v>Romeo</v>
      </c>
      <c r="R289" s="14"/>
      <c r="S289" s="14"/>
      <c r="T289" s="15"/>
    </row>
    <row r="290" spans="1:20" ht="30" customHeight="1">
      <c r="A290" s="16"/>
      <c r="B290" s="17" t="s">
        <v>16</v>
      </c>
      <c r="C290" s="12" t="s">
        <v>18</v>
      </c>
      <c r="D290" s="12" t="s">
        <v>19</v>
      </c>
      <c r="E290" s="12" t="s">
        <v>20</v>
      </c>
      <c r="F290" s="18"/>
      <c r="G290" s="18"/>
      <c r="H290" s="18"/>
      <c r="I290" s="18"/>
      <c r="K290" s="16"/>
      <c r="L290" s="17" t="s">
        <v>16</v>
      </c>
      <c r="M290" s="12" t="s">
        <v>18</v>
      </c>
      <c r="N290" s="12" t="s">
        <v>19</v>
      </c>
      <c r="O290" s="12" t="s">
        <v>20</v>
      </c>
      <c r="P290" s="18"/>
      <c r="Q290" s="18"/>
      <c r="R290" s="18"/>
      <c r="S290" s="18"/>
      <c r="T290" s="19"/>
    </row>
    <row r="291" spans="1:20" ht="30" customHeight="1">
      <c r="A291" s="20"/>
      <c r="B291" s="20" t="str">
        <f>Input!B218</f>
        <v>Nick Kurtz</v>
      </c>
      <c r="C291" s="22"/>
      <c r="D291" s="22"/>
      <c r="E291" s="22"/>
      <c r="K291" s="20"/>
      <c r="L291" s="20" t="str">
        <f>Input!N218</f>
        <v>Shana Torkelson</v>
      </c>
      <c r="M291" s="22"/>
      <c r="N291" s="22"/>
      <c r="O291" s="22"/>
      <c r="P291" s="19"/>
      <c r="Q291" s="19"/>
      <c r="R291" s="19"/>
      <c r="S291" s="19"/>
      <c r="T291" s="19"/>
    </row>
    <row r="292" spans="1:20" ht="30" customHeight="1">
      <c r="A292" s="62" t="str">
        <f>Input!A219</f>
        <v>L</v>
      </c>
      <c r="B292" s="20" t="str">
        <f>Input!B219</f>
        <v>Mike Pagano</v>
      </c>
      <c r="C292" s="22"/>
      <c r="D292" s="22"/>
      <c r="E292" s="22"/>
      <c r="K292" s="62" t="str">
        <f>Input!M219</f>
        <v>L</v>
      </c>
      <c r="L292" s="20" t="str">
        <f>Input!N219</f>
        <v>Kayla Rziemkowski</v>
      </c>
      <c r="M292" s="22"/>
      <c r="N292" s="22"/>
      <c r="O292" s="22"/>
      <c r="P292" s="19"/>
      <c r="Q292" s="19"/>
      <c r="R292" s="19"/>
      <c r="S292" s="19"/>
      <c r="T292" s="19"/>
    </row>
    <row r="293" spans="1:20" ht="30" customHeight="1">
      <c r="A293" s="62" t="str">
        <f>Input!A220</f>
        <v>A</v>
      </c>
      <c r="B293" s="20" t="str">
        <f>Input!B220</f>
        <v>Jay Holland</v>
      </c>
      <c r="C293" s="22"/>
      <c r="D293" s="22"/>
      <c r="E293" s="22"/>
      <c r="K293" s="62" t="str">
        <f>Input!M220</f>
        <v>A</v>
      </c>
      <c r="L293" s="20" t="str">
        <f>Input!N220</f>
        <v>Tori Paquette</v>
      </c>
      <c r="M293" s="22"/>
      <c r="N293" s="22"/>
      <c r="O293" s="22"/>
      <c r="P293" s="19"/>
      <c r="Q293" s="19"/>
      <c r="R293" s="19"/>
      <c r="S293" s="19"/>
      <c r="T293" s="19"/>
    </row>
    <row r="294" spans="1:20" ht="30" customHeight="1">
      <c r="A294" s="62" t="str">
        <f>Input!A221</f>
        <v>N</v>
      </c>
      <c r="B294" s="20" t="str">
        <f>Input!B221</f>
        <v>Andrew Cicchelli</v>
      </c>
      <c r="C294" s="22"/>
      <c r="D294" s="22"/>
      <c r="E294" s="22"/>
      <c r="K294" s="62" t="str">
        <f>Input!M221</f>
        <v>N</v>
      </c>
      <c r="L294" s="20" t="str">
        <f>Input!N221</f>
        <v>Kaitlin Lowran</v>
      </c>
      <c r="M294" s="22"/>
      <c r="N294" s="22"/>
      <c r="O294" s="22"/>
      <c r="P294" s="19"/>
      <c r="Q294" s="19"/>
      <c r="R294" s="19"/>
      <c r="S294" s="19"/>
      <c r="T294" s="19"/>
    </row>
    <row r="295" spans="1:20" ht="30" customHeight="1">
      <c r="A295" s="62" t="str">
        <f>Input!A222</f>
        <v>E</v>
      </c>
      <c r="B295" s="20" t="str">
        <f>Input!B222</f>
        <v>Dylan Hodell</v>
      </c>
      <c r="C295" s="22"/>
      <c r="D295" s="22"/>
      <c r="E295" s="22"/>
      <c r="K295" s="62" t="str">
        <f>Input!M222</f>
        <v>E</v>
      </c>
      <c r="L295" s="20" t="str">
        <f>Input!N222</f>
        <v>Stephanie Seefried</v>
      </c>
      <c r="M295" s="22"/>
      <c r="N295" s="22"/>
      <c r="O295" s="22"/>
      <c r="P295" s="19"/>
      <c r="Q295" s="19"/>
      <c r="R295" s="19"/>
      <c r="S295" s="19"/>
      <c r="T295" s="19"/>
    </row>
    <row r="296" spans="1:20" ht="30" customHeight="1">
      <c r="A296" s="62"/>
      <c r="B296" s="20" t="str">
        <f>Input!B223</f>
        <v>Grant Kenyon</v>
      </c>
      <c r="C296" s="22"/>
      <c r="D296" s="22"/>
      <c r="E296" s="22"/>
      <c r="K296" s="62"/>
      <c r="L296" s="20">
        <f>Input!N223</f>
        <v>0</v>
      </c>
      <c r="M296" s="22"/>
      <c r="N296" s="22"/>
      <c r="O296" s="22"/>
      <c r="P296" s="19"/>
      <c r="Q296" s="19"/>
      <c r="R296" s="19"/>
      <c r="S296" s="19"/>
      <c r="T296" s="19"/>
    </row>
    <row r="297" spans="1:20" ht="30" customHeight="1">
      <c r="A297" s="62">
        <f>Input!A224</f>
        <v>21</v>
      </c>
      <c r="B297" s="20">
        <f>Input!B224</f>
        <v>0</v>
      </c>
      <c r="C297" s="22"/>
      <c r="D297" s="22"/>
      <c r="E297" s="22"/>
      <c r="K297" s="62">
        <f>Input!M224</f>
        <v>51</v>
      </c>
      <c r="L297" s="20">
        <f>Input!N224</f>
        <v>0</v>
      </c>
      <c r="M297" s="22"/>
      <c r="N297" s="22"/>
      <c r="O297" s="22"/>
      <c r="P297" s="19"/>
      <c r="Q297" s="19"/>
      <c r="R297" s="19"/>
      <c r="S297" s="19"/>
      <c r="T297" s="19"/>
    </row>
    <row r="298" spans="1:20" ht="30" customHeight="1">
      <c r="A298" s="20"/>
      <c r="B298" s="20">
        <f>Input!B225</f>
        <v>0</v>
      </c>
      <c r="C298" s="22"/>
      <c r="D298" s="22"/>
      <c r="E298" s="22"/>
      <c r="K298" s="20"/>
      <c r="L298" s="20">
        <f>Input!N225</f>
        <v>0</v>
      </c>
      <c r="M298" s="22"/>
      <c r="N298" s="22"/>
      <c r="O298" s="22"/>
      <c r="P298" s="19"/>
      <c r="Q298" s="19"/>
      <c r="R298" s="19"/>
      <c r="S298" s="19"/>
      <c r="T298" s="19"/>
    </row>
    <row r="299" spans="1:20" ht="30" customHeight="1">
      <c r="A299" s="20"/>
      <c r="B299" s="20">
        <f>Input!B226</f>
        <v>0</v>
      </c>
      <c r="C299" s="22"/>
      <c r="D299" s="22"/>
      <c r="E299" s="22"/>
      <c r="F299" s="23"/>
      <c r="G299" s="24"/>
      <c r="H299" s="24"/>
      <c r="I299" s="24"/>
      <c r="J299" s="25"/>
      <c r="K299" s="20"/>
      <c r="L299" s="20">
        <f>Input!N226</f>
        <v>0</v>
      </c>
      <c r="M299" s="22"/>
      <c r="N299" s="22"/>
      <c r="O299" s="22"/>
      <c r="P299" s="23"/>
      <c r="Q299" s="24"/>
      <c r="R299" s="24"/>
      <c r="S299" s="24"/>
      <c r="T299" s="24"/>
    </row>
    <row r="300" spans="1:20" ht="30" customHeight="1">
      <c r="A300" s="20"/>
      <c r="B300" s="20" t="str">
        <f>Input!B227</f>
        <v>Split Score</v>
      </c>
      <c r="C300" s="22"/>
      <c r="D300" s="22"/>
      <c r="E300" s="22"/>
      <c r="F300" s="18" t="s">
        <v>21</v>
      </c>
      <c r="G300" s="18" t="s">
        <v>22</v>
      </c>
      <c r="H300" s="18" t="s">
        <v>23</v>
      </c>
      <c r="I300" s="18" t="s">
        <v>24</v>
      </c>
      <c r="J300" s="26" t="s">
        <v>35</v>
      </c>
      <c r="K300" s="20"/>
      <c r="L300" s="20" t="str">
        <f>Input!N227</f>
        <v>Split Score</v>
      </c>
      <c r="M300" s="22"/>
      <c r="N300" s="22"/>
      <c r="O300" s="22"/>
      <c r="P300" s="18" t="s">
        <v>21</v>
      </c>
      <c r="Q300" s="18" t="s">
        <v>22</v>
      </c>
      <c r="R300" s="18" t="s">
        <v>23</v>
      </c>
      <c r="S300" s="18" t="s">
        <v>24</v>
      </c>
      <c r="T300" s="26" t="s">
        <v>35</v>
      </c>
    </row>
    <row r="301" spans="1:20" ht="30" customHeight="1">
      <c r="A301" s="20"/>
      <c r="B301" s="27"/>
      <c r="C301" s="28"/>
      <c r="D301" s="28"/>
      <c r="E301" s="28"/>
      <c r="F301" s="28"/>
      <c r="G301" s="28"/>
      <c r="H301" s="28"/>
      <c r="I301" s="28"/>
      <c r="J301" s="28"/>
      <c r="K301" s="20"/>
      <c r="L301" s="27"/>
      <c r="M301" s="28"/>
      <c r="N301" s="28"/>
      <c r="O301" s="28"/>
      <c r="P301" s="28"/>
      <c r="Q301" s="28"/>
      <c r="R301" s="28"/>
      <c r="S301" s="28"/>
      <c r="T301" s="28"/>
    </row>
    <row r="302" spans="2:20" ht="30" customHeight="1">
      <c r="B302" s="30" t="s">
        <v>37</v>
      </c>
      <c r="C302" s="54">
        <f>A297</f>
        <v>21</v>
      </c>
      <c r="D302" s="54">
        <v>19</v>
      </c>
      <c r="E302" s="54">
        <v>17</v>
      </c>
      <c r="F302" s="93">
        <v>15</v>
      </c>
      <c r="G302" s="93"/>
      <c r="H302" s="93">
        <v>13</v>
      </c>
      <c r="I302" s="93"/>
      <c r="K302" s="29"/>
      <c r="L302" s="30" t="s">
        <v>37</v>
      </c>
      <c r="M302" s="54">
        <f>K297</f>
        <v>51</v>
      </c>
      <c r="N302" s="54">
        <v>49</v>
      </c>
      <c r="O302" s="54">
        <v>47</v>
      </c>
      <c r="P302" s="93">
        <v>45</v>
      </c>
      <c r="Q302" s="93"/>
      <c r="R302" s="93">
        <v>43</v>
      </c>
      <c r="S302" s="93"/>
      <c r="T302" s="19"/>
    </row>
    <row r="303" spans="1:20" ht="30" customHeight="1">
      <c r="A303" s="95" t="s">
        <v>38</v>
      </c>
      <c r="B303" s="95"/>
      <c r="C303" s="9"/>
      <c r="D303" s="9"/>
      <c r="E303" s="9"/>
      <c r="F303" s="15"/>
      <c r="G303" s="15"/>
      <c r="H303" s="15"/>
      <c r="I303" s="15"/>
      <c r="J303" s="15"/>
      <c r="K303" s="95" t="s">
        <v>38</v>
      </c>
      <c r="L303" s="95"/>
      <c r="M303" s="9"/>
      <c r="N303" s="9"/>
      <c r="O303" s="9"/>
      <c r="P303" s="15"/>
      <c r="Q303" s="15"/>
      <c r="R303" s="15"/>
      <c r="S303" s="15"/>
      <c r="T303" s="15"/>
    </row>
    <row r="304" spans="1:20" ht="30" customHeight="1">
      <c r="A304" s="31"/>
      <c r="B304" s="31"/>
      <c r="C304" s="6"/>
      <c r="D304" s="6"/>
      <c r="E304" s="6"/>
      <c r="F304" s="32"/>
      <c r="G304" s="32"/>
      <c r="H304" s="32"/>
      <c r="I304" s="32"/>
      <c r="J304" s="32"/>
      <c r="K304" s="29"/>
      <c r="L304" s="33"/>
      <c r="P304" s="19"/>
      <c r="Q304" s="19"/>
      <c r="R304" s="19"/>
      <c r="S304" s="19"/>
      <c r="T304" s="19"/>
    </row>
    <row r="305" spans="1:20" ht="30" customHeight="1">
      <c r="A305" s="94" t="s">
        <v>32</v>
      </c>
      <c r="B305" s="94"/>
      <c r="C305" s="94"/>
      <c r="D305" s="13"/>
      <c r="E305" s="94" t="s">
        <v>33</v>
      </c>
      <c r="F305" s="94"/>
      <c r="G305" s="56" t="str">
        <f>Input!C230</f>
        <v>Romeo</v>
      </c>
      <c r="H305" s="14"/>
      <c r="I305" s="14"/>
      <c r="J305" s="15"/>
      <c r="K305" s="96" t="s">
        <v>32</v>
      </c>
      <c r="L305" s="96"/>
      <c r="M305" s="96"/>
      <c r="N305" s="13"/>
      <c r="O305" s="94" t="s">
        <v>33</v>
      </c>
      <c r="P305" s="94"/>
      <c r="Q305" s="56" t="str">
        <f>Input!O230</f>
        <v>Utica</v>
      </c>
      <c r="R305" s="14"/>
      <c r="S305" s="14"/>
      <c r="T305" s="15"/>
    </row>
    <row r="306" spans="1:20" ht="30" customHeight="1">
      <c r="A306" s="16"/>
      <c r="B306" s="17" t="s">
        <v>16</v>
      </c>
      <c r="C306" s="12" t="s">
        <v>18</v>
      </c>
      <c r="D306" s="12" t="s">
        <v>19</v>
      </c>
      <c r="E306" s="12" t="s">
        <v>20</v>
      </c>
      <c r="F306" s="18"/>
      <c r="G306" s="18"/>
      <c r="H306" s="18"/>
      <c r="I306" s="18"/>
      <c r="K306" s="16"/>
      <c r="L306" s="17" t="s">
        <v>16</v>
      </c>
      <c r="M306" s="12" t="s">
        <v>18</v>
      </c>
      <c r="N306" s="12" t="s">
        <v>19</v>
      </c>
      <c r="O306" s="12" t="s">
        <v>20</v>
      </c>
      <c r="P306" s="18"/>
      <c r="Q306" s="18"/>
      <c r="R306" s="18"/>
      <c r="S306" s="18"/>
      <c r="T306" s="19"/>
    </row>
    <row r="307" spans="1:20" ht="30" customHeight="1">
      <c r="A307" s="20"/>
      <c r="B307" s="20" t="str">
        <f>Input!B230</f>
        <v>Alex Finn</v>
      </c>
      <c r="C307" s="22"/>
      <c r="D307" s="22"/>
      <c r="E307" s="22"/>
      <c r="K307" s="20"/>
      <c r="L307" s="20" t="str">
        <f>Input!N230</f>
        <v>Megan Baranski</v>
      </c>
      <c r="M307" s="22"/>
      <c r="N307" s="22"/>
      <c r="O307" s="22"/>
      <c r="P307" s="19"/>
      <c r="Q307" s="19"/>
      <c r="R307" s="19"/>
      <c r="S307" s="19"/>
      <c r="T307" s="19"/>
    </row>
    <row r="308" spans="1:20" ht="30" customHeight="1">
      <c r="A308" s="62" t="str">
        <f>Input!A231</f>
        <v>L</v>
      </c>
      <c r="B308" s="20" t="str">
        <f>Input!B231</f>
        <v>Dylan Stokes</v>
      </c>
      <c r="C308" s="22"/>
      <c r="D308" s="22"/>
      <c r="E308" s="22"/>
      <c r="K308" s="62" t="str">
        <f>Input!M231</f>
        <v>L</v>
      </c>
      <c r="L308" s="20" t="str">
        <f>Input!N231</f>
        <v>Cynda Molina</v>
      </c>
      <c r="M308" s="22"/>
      <c r="N308" s="22"/>
      <c r="O308" s="22"/>
      <c r="P308" s="19"/>
      <c r="Q308" s="19"/>
      <c r="R308" s="19"/>
      <c r="S308" s="19"/>
      <c r="T308" s="19"/>
    </row>
    <row r="309" spans="1:20" ht="30" customHeight="1">
      <c r="A309" s="62" t="str">
        <f>Input!A232</f>
        <v>A</v>
      </c>
      <c r="B309" s="20" t="str">
        <f>Input!B232</f>
        <v>Joe Seefried</v>
      </c>
      <c r="C309" s="22"/>
      <c r="D309" s="22"/>
      <c r="E309" s="22"/>
      <c r="K309" s="62" t="str">
        <f>Input!M232</f>
        <v>A</v>
      </c>
      <c r="L309" s="20" t="str">
        <f>Input!N232</f>
        <v>Makayla Barthlow</v>
      </c>
      <c r="M309" s="22"/>
      <c r="N309" s="22"/>
      <c r="O309" s="22"/>
      <c r="P309" s="19"/>
      <c r="Q309" s="19"/>
      <c r="R309" s="19"/>
      <c r="S309" s="19"/>
      <c r="T309" s="19"/>
    </row>
    <row r="310" spans="1:20" ht="30" customHeight="1">
      <c r="A310" s="62" t="str">
        <f>Input!A233</f>
        <v>N</v>
      </c>
      <c r="B310" s="20" t="str">
        <f>Input!B233</f>
        <v>Andrew Nelson</v>
      </c>
      <c r="C310" s="22"/>
      <c r="D310" s="22"/>
      <c r="E310" s="22"/>
      <c r="K310" s="62" t="str">
        <f>Input!M233</f>
        <v>N</v>
      </c>
      <c r="L310" s="20" t="str">
        <f>Input!N233</f>
        <v>Collette Overton</v>
      </c>
      <c r="M310" s="22"/>
      <c r="N310" s="22"/>
      <c r="O310" s="22"/>
      <c r="P310" s="19"/>
      <c r="Q310" s="19"/>
      <c r="R310" s="19"/>
      <c r="S310" s="19"/>
      <c r="T310" s="19"/>
    </row>
    <row r="311" spans="1:20" ht="30" customHeight="1">
      <c r="A311" s="62" t="str">
        <f>Input!A234</f>
        <v>E</v>
      </c>
      <c r="B311" s="20" t="str">
        <f>Input!B234</f>
        <v>Tyler Culver</v>
      </c>
      <c r="C311" s="22"/>
      <c r="D311" s="22"/>
      <c r="E311" s="22"/>
      <c r="K311" s="62" t="str">
        <f>Input!M234</f>
        <v>E</v>
      </c>
      <c r="L311" s="20" t="str">
        <f>Input!N234</f>
        <v>Lindsey Kisielewicz</v>
      </c>
      <c r="M311" s="22"/>
      <c r="N311" s="22"/>
      <c r="O311" s="22"/>
      <c r="P311" s="19"/>
      <c r="Q311" s="19"/>
      <c r="R311" s="19"/>
      <c r="S311" s="19"/>
      <c r="T311" s="19"/>
    </row>
    <row r="312" spans="1:20" ht="30" customHeight="1">
      <c r="A312" s="62"/>
      <c r="B312" s="20" t="str">
        <f>Input!B235</f>
        <v>Kirk Lightcap</v>
      </c>
      <c r="C312" s="22"/>
      <c r="D312" s="22"/>
      <c r="E312" s="22"/>
      <c r="K312" s="62"/>
      <c r="L312" s="20" t="str">
        <f>Input!N235</f>
        <v>Tara Franek</v>
      </c>
      <c r="M312" s="22"/>
      <c r="N312" s="22"/>
      <c r="O312" s="22"/>
      <c r="P312" s="19"/>
      <c r="Q312" s="19"/>
      <c r="R312" s="19"/>
      <c r="S312" s="19"/>
      <c r="T312" s="19"/>
    </row>
    <row r="313" spans="1:20" ht="30" customHeight="1">
      <c r="A313" s="62">
        <f>Input!A236</f>
        <v>22</v>
      </c>
      <c r="B313" s="20">
        <f>Input!B236</f>
        <v>0</v>
      </c>
      <c r="C313" s="22"/>
      <c r="D313" s="22"/>
      <c r="E313" s="22"/>
      <c r="K313" s="62">
        <f>Input!M236</f>
        <v>52</v>
      </c>
      <c r="L313" s="20" t="str">
        <f>Input!N236</f>
        <v>Jennifer Peters</v>
      </c>
      <c r="M313" s="22"/>
      <c r="N313" s="22"/>
      <c r="O313" s="22"/>
      <c r="P313" s="19"/>
      <c r="Q313" s="19"/>
      <c r="R313" s="19"/>
      <c r="S313" s="19"/>
      <c r="T313" s="19"/>
    </row>
    <row r="314" spans="1:20" ht="30" customHeight="1">
      <c r="A314" s="20"/>
      <c r="B314" s="20">
        <f>Input!B237</f>
        <v>0</v>
      </c>
      <c r="C314" s="22"/>
      <c r="D314" s="22"/>
      <c r="E314" s="22"/>
      <c r="K314" s="20"/>
      <c r="L314" s="20" t="str">
        <f>Input!N237</f>
        <v>Ashley Martin</v>
      </c>
      <c r="M314" s="22"/>
      <c r="N314" s="22"/>
      <c r="O314" s="22"/>
      <c r="P314" s="19"/>
      <c r="Q314" s="19"/>
      <c r="R314" s="19"/>
      <c r="S314" s="19"/>
      <c r="T314" s="19"/>
    </row>
    <row r="315" spans="1:20" ht="30" customHeight="1">
      <c r="A315" s="20"/>
      <c r="B315" s="20">
        <f>Input!B238</f>
        <v>0</v>
      </c>
      <c r="C315" s="22"/>
      <c r="D315" s="22"/>
      <c r="E315" s="22"/>
      <c r="F315" s="23"/>
      <c r="G315" s="24"/>
      <c r="H315" s="24"/>
      <c r="I315" s="24"/>
      <c r="J315" s="25"/>
      <c r="K315" s="20"/>
      <c r="L315" s="20">
        <f>Input!N238</f>
        <v>0</v>
      </c>
      <c r="M315" s="22"/>
      <c r="N315" s="22"/>
      <c r="O315" s="22"/>
      <c r="P315" s="23"/>
      <c r="Q315" s="24"/>
      <c r="R315" s="24"/>
      <c r="S315" s="24"/>
      <c r="T315" s="24"/>
    </row>
    <row r="316" spans="1:20" ht="30" customHeight="1">
      <c r="A316" s="20"/>
      <c r="B316" s="20" t="str">
        <f>Input!B239</f>
        <v>Split Score</v>
      </c>
      <c r="C316" s="22"/>
      <c r="D316" s="22"/>
      <c r="E316" s="22"/>
      <c r="F316" s="18" t="s">
        <v>21</v>
      </c>
      <c r="G316" s="18" t="s">
        <v>22</v>
      </c>
      <c r="H316" s="18" t="s">
        <v>23</v>
      </c>
      <c r="I316" s="18" t="s">
        <v>24</v>
      </c>
      <c r="J316" s="26" t="s">
        <v>35</v>
      </c>
      <c r="K316" s="20"/>
      <c r="L316" s="20" t="str">
        <f>Input!N239</f>
        <v>Split Score</v>
      </c>
      <c r="M316" s="22"/>
      <c r="N316" s="22"/>
      <c r="O316" s="22"/>
      <c r="P316" s="18" t="s">
        <v>21</v>
      </c>
      <c r="Q316" s="18" t="s">
        <v>22</v>
      </c>
      <c r="R316" s="18" t="s">
        <v>23</v>
      </c>
      <c r="S316" s="18" t="s">
        <v>24</v>
      </c>
      <c r="T316" s="26" t="s">
        <v>35</v>
      </c>
    </row>
    <row r="317" spans="1:20" ht="30" customHeight="1">
      <c r="A317" s="20"/>
      <c r="B317" s="27"/>
      <c r="C317" s="28"/>
      <c r="D317" s="28"/>
      <c r="E317" s="28"/>
      <c r="F317" s="28"/>
      <c r="G317" s="28"/>
      <c r="H317" s="28"/>
      <c r="I317" s="28"/>
      <c r="J317" s="28"/>
      <c r="K317" s="20"/>
      <c r="L317" s="27"/>
      <c r="M317" s="28"/>
      <c r="N317" s="28"/>
      <c r="O317" s="28"/>
      <c r="P317" s="28"/>
      <c r="Q317" s="28"/>
      <c r="R317" s="28"/>
      <c r="S317" s="28"/>
      <c r="T317" s="28"/>
    </row>
    <row r="318" spans="2:20" ht="30" customHeight="1">
      <c r="B318" s="30" t="s">
        <v>37</v>
      </c>
      <c r="C318" s="54">
        <f>A313</f>
        <v>22</v>
      </c>
      <c r="D318" s="54">
        <v>24</v>
      </c>
      <c r="E318" s="54">
        <v>26</v>
      </c>
      <c r="F318" s="93">
        <v>4</v>
      </c>
      <c r="G318" s="93"/>
      <c r="H318" s="93">
        <v>6</v>
      </c>
      <c r="I318" s="93"/>
      <c r="K318" s="29"/>
      <c r="L318" s="30" t="s">
        <v>37</v>
      </c>
      <c r="M318" s="54">
        <f>K313</f>
        <v>52</v>
      </c>
      <c r="N318" s="54">
        <v>54</v>
      </c>
      <c r="O318" s="54">
        <v>34</v>
      </c>
      <c r="P318" s="93">
        <v>36</v>
      </c>
      <c r="Q318" s="93"/>
      <c r="R318" s="93">
        <v>38</v>
      </c>
      <c r="S318" s="93"/>
      <c r="T318" s="19"/>
    </row>
    <row r="319" spans="1:20" ht="30" customHeight="1">
      <c r="A319" s="95" t="s">
        <v>38</v>
      </c>
      <c r="B319" s="95"/>
      <c r="C319" s="9"/>
      <c r="D319" s="9"/>
      <c r="E319" s="9"/>
      <c r="F319" s="15"/>
      <c r="G319" s="15"/>
      <c r="H319" s="15"/>
      <c r="I319" s="15"/>
      <c r="J319" s="15"/>
      <c r="K319" s="95" t="s">
        <v>38</v>
      </c>
      <c r="L319" s="95"/>
      <c r="M319" s="9"/>
      <c r="N319" s="9"/>
      <c r="O319" s="9"/>
      <c r="P319" s="15"/>
      <c r="Q319" s="15"/>
      <c r="R319" s="15"/>
      <c r="S319" s="15"/>
      <c r="T319" s="15"/>
    </row>
    <row r="320" spans="1:20" ht="30" customHeight="1">
      <c r="A320" s="31"/>
      <c r="B320" s="31"/>
      <c r="C320" s="6"/>
      <c r="D320" s="6"/>
      <c r="E320" s="6"/>
      <c r="F320" s="32"/>
      <c r="G320" s="32"/>
      <c r="H320" s="32"/>
      <c r="I320" s="32"/>
      <c r="J320" s="32"/>
      <c r="K320" s="29"/>
      <c r="L320" s="33"/>
      <c r="P320" s="19"/>
      <c r="Q320" s="19"/>
      <c r="R320" s="19"/>
      <c r="S320" s="19"/>
      <c r="T320" s="19"/>
    </row>
    <row r="321" spans="1:20" ht="30" customHeight="1">
      <c r="A321" s="94" t="s">
        <v>32</v>
      </c>
      <c r="B321" s="94"/>
      <c r="C321" s="94"/>
      <c r="D321" s="13"/>
      <c r="E321" s="94" t="s">
        <v>33</v>
      </c>
      <c r="F321" s="94"/>
      <c r="G321" s="41" t="str">
        <f>Input!C242</f>
        <v>Utica</v>
      </c>
      <c r="H321" s="14"/>
      <c r="I321" s="14"/>
      <c r="J321" s="15"/>
      <c r="K321" s="96" t="s">
        <v>32</v>
      </c>
      <c r="L321" s="96"/>
      <c r="M321" s="96"/>
      <c r="N321" s="13"/>
      <c r="O321" s="94" t="s">
        <v>33</v>
      </c>
      <c r="P321" s="94"/>
      <c r="Q321" s="41" t="str">
        <f>Input!O242</f>
        <v>Lincoln</v>
      </c>
      <c r="R321" s="14"/>
      <c r="S321" s="14"/>
      <c r="T321" s="15"/>
    </row>
    <row r="322" spans="1:20" ht="30" customHeight="1">
      <c r="A322" s="16"/>
      <c r="B322" s="17" t="s">
        <v>16</v>
      </c>
      <c r="C322" s="12" t="s">
        <v>18</v>
      </c>
      <c r="D322" s="12" t="s">
        <v>19</v>
      </c>
      <c r="E322" s="12" t="s">
        <v>20</v>
      </c>
      <c r="F322" s="18"/>
      <c r="G322" s="18"/>
      <c r="H322" s="18"/>
      <c r="I322" s="18"/>
      <c r="K322" s="16"/>
      <c r="L322" s="17" t="s">
        <v>16</v>
      </c>
      <c r="M322" s="12" t="s">
        <v>18</v>
      </c>
      <c r="N322" s="12" t="s">
        <v>19</v>
      </c>
      <c r="O322" s="12" t="s">
        <v>20</v>
      </c>
      <c r="P322" s="18"/>
      <c r="Q322" s="18"/>
      <c r="R322" s="18"/>
      <c r="S322" s="18"/>
      <c r="T322" s="19"/>
    </row>
    <row r="323" spans="1:20" ht="30" customHeight="1">
      <c r="A323" s="20"/>
      <c r="B323" s="20" t="str">
        <f>Input!B242</f>
        <v>Adam Young</v>
      </c>
      <c r="C323" s="22"/>
      <c r="D323" s="22"/>
      <c r="E323" s="22"/>
      <c r="K323" s="20"/>
      <c r="L323" s="20" t="str">
        <f>Input!N242</f>
        <v>Samantha Miller</v>
      </c>
      <c r="M323" s="22"/>
      <c r="N323" s="22"/>
      <c r="O323" s="22"/>
      <c r="P323" s="19"/>
      <c r="Q323" s="19"/>
      <c r="R323" s="19"/>
      <c r="S323" s="19"/>
      <c r="T323" s="19"/>
    </row>
    <row r="324" spans="1:20" ht="30" customHeight="1">
      <c r="A324" s="62" t="str">
        <f>Input!A243</f>
        <v>L</v>
      </c>
      <c r="B324" s="20" t="str">
        <f>Input!B243</f>
        <v>Andrew Venturini</v>
      </c>
      <c r="C324" s="22"/>
      <c r="D324" s="22"/>
      <c r="E324" s="22"/>
      <c r="K324" s="62" t="str">
        <f>Input!M243</f>
        <v>L</v>
      </c>
      <c r="L324" s="20" t="str">
        <f>Input!N243</f>
        <v>Samantha Otto</v>
      </c>
      <c r="M324" s="22"/>
      <c r="N324" s="22"/>
      <c r="O324" s="22"/>
      <c r="P324" s="19"/>
      <c r="Q324" s="19"/>
      <c r="R324" s="19"/>
      <c r="S324" s="19"/>
      <c r="T324" s="19"/>
    </row>
    <row r="325" spans="1:20" ht="30" customHeight="1">
      <c r="A325" s="62" t="str">
        <f>Input!A244</f>
        <v>A</v>
      </c>
      <c r="B325" s="20" t="str">
        <f>Input!B244</f>
        <v>Joe Mazza</v>
      </c>
      <c r="C325" s="22"/>
      <c r="D325" s="22"/>
      <c r="E325" s="22"/>
      <c r="K325" s="62" t="str">
        <f>Input!M244</f>
        <v>A</v>
      </c>
      <c r="L325" s="20" t="str">
        <f>Input!N244</f>
        <v>Daijae Blocton</v>
      </c>
      <c r="M325" s="22"/>
      <c r="N325" s="22"/>
      <c r="O325" s="22"/>
      <c r="P325" s="19"/>
      <c r="Q325" s="19"/>
      <c r="R325" s="19"/>
      <c r="S325" s="19"/>
      <c r="T325" s="19"/>
    </row>
    <row r="326" spans="1:20" ht="30" customHeight="1">
      <c r="A326" s="62" t="str">
        <f>Input!A245</f>
        <v>N</v>
      </c>
      <c r="B326" s="20" t="str">
        <f>Input!B245</f>
        <v>Joey McNeil</v>
      </c>
      <c r="C326" s="22"/>
      <c r="D326" s="22"/>
      <c r="E326" s="22"/>
      <c r="K326" s="62" t="str">
        <f>Input!M245</f>
        <v>N</v>
      </c>
      <c r="L326" s="20" t="str">
        <f>Input!N245</f>
        <v>Liz Orban</v>
      </c>
      <c r="M326" s="22"/>
      <c r="N326" s="22"/>
      <c r="O326" s="22"/>
      <c r="P326" s="19"/>
      <c r="Q326" s="19"/>
      <c r="R326" s="19"/>
      <c r="S326" s="19"/>
      <c r="T326" s="19"/>
    </row>
    <row r="327" spans="1:20" ht="30" customHeight="1">
      <c r="A327" s="62" t="str">
        <f>Input!A246</f>
        <v>E</v>
      </c>
      <c r="B327" s="20" t="str">
        <f>Input!B246</f>
        <v>Tyler Hood</v>
      </c>
      <c r="C327" s="22"/>
      <c r="D327" s="22"/>
      <c r="E327" s="22"/>
      <c r="K327" s="62" t="str">
        <f>Input!M246</f>
        <v>E</v>
      </c>
      <c r="L327" s="20" t="str">
        <f>Input!N246</f>
        <v>Breanna O'Neil</v>
      </c>
      <c r="M327" s="22"/>
      <c r="N327" s="22"/>
      <c r="O327" s="22"/>
      <c r="P327" s="19"/>
      <c r="Q327" s="19"/>
      <c r="R327" s="19"/>
      <c r="S327" s="19"/>
      <c r="T327" s="19"/>
    </row>
    <row r="328" spans="1:20" ht="30" customHeight="1">
      <c r="A328" s="62"/>
      <c r="B328" s="20" t="str">
        <f>Input!B247</f>
        <v>David Lynn</v>
      </c>
      <c r="C328" s="22"/>
      <c r="D328" s="22"/>
      <c r="E328" s="22"/>
      <c r="K328" s="62"/>
      <c r="L328" s="20" t="str">
        <f>Input!N247</f>
        <v>Kaitlyn Thompson</v>
      </c>
      <c r="M328" s="22"/>
      <c r="N328" s="22"/>
      <c r="O328" s="22"/>
      <c r="P328" s="19"/>
      <c r="Q328" s="19"/>
      <c r="R328" s="19"/>
      <c r="S328" s="19"/>
      <c r="T328" s="19"/>
    </row>
    <row r="329" spans="1:20" ht="30" customHeight="1">
      <c r="A329" s="62">
        <f>Input!A248</f>
        <v>23</v>
      </c>
      <c r="B329" s="20" t="str">
        <f>Input!B248</f>
        <v>Josh Pointer</v>
      </c>
      <c r="C329" s="22"/>
      <c r="D329" s="22"/>
      <c r="E329" s="22"/>
      <c r="K329" s="62">
        <f>Input!M248</f>
        <v>53</v>
      </c>
      <c r="L329" s="20" t="str">
        <f>Input!N248</f>
        <v>Angela Mills</v>
      </c>
      <c r="M329" s="22"/>
      <c r="N329" s="22"/>
      <c r="O329" s="22"/>
      <c r="P329" s="19"/>
      <c r="Q329" s="19"/>
      <c r="R329" s="19"/>
      <c r="S329" s="19"/>
      <c r="T329" s="19"/>
    </row>
    <row r="330" spans="1:20" ht="30" customHeight="1">
      <c r="A330" s="20"/>
      <c r="B330" s="20">
        <f>Input!B249</f>
        <v>0</v>
      </c>
      <c r="C330" s="22"/>
      <c r="D330" s="22"/>
      <c r="E330" s="22"/>
      <c r="K330" s="20"/>
      <c r="L330" s="20" t="str">
        <f>Input!N249</f>
        <v>Jasmine Craft</v>
      </c>
      <c r="M330" s="22"/>
      <c r="N330" s="22"/>
      <c r="O330" s="22"/>
      <c r="P330" s="19"/>
      <c r="Q330" s="19"/>
      <c r="R330" s="19"/>
      <c r="S330" s="19"/>
      <c r="T330" s="19"/>
    </row>
    <row r="331" spans="1:20" ht="30" customHeight="1">
      <c r="A331" s="20"/>
      <c r="B331" s="20">
        <f>Input!B250</f>
        <v>0</v>
      </c>
      <c r="C331" s="22"/>
      <c r="D331" s="22"/>
      <c r="E331" s="22"/>
      <c r="F331" s="23"/>
      <c r="G331" s="24"/>
      <c r="H331" s="24"/>
      <c r="I331" s="24"/>
      <c r="J331" s="25"/>
      <c r="K331" s="20"/>
      <c r="L331" s="20">
        <f>Input!N250</f>
        <v>0</v>
      </c>
      <c r="M331" s="22"/>
      <c r="N331" s="22"/>
      <c r="O331" s="22"/>
      <c r="P331" s="23"/>
      <c r="Q331" s="24"/>
      <c r="R331" s="24"/>
      <c r="S331" s="24"/>
      <c r="T331" s="24"/>
    </row>
    <row r="332" spans="1:20" ht="30" customHeight="1">
      <c r="A332" s="20"/>
      <c r="B332" s="20" t="str">
        <f>Input!B251</f>
        <v>Split Score</v>
      </c>
      <c r="C332" s="22"/>
      <c r="D332" s="22"/>
      <c r="E332" s="22"/>
      <c r="F332" s="18" t="s">
        <v>21</v>
      </c>
      <c r="G332" s="18" t="s">
        <v>22</v>
      </c>
      <c r="H332" s="18" t="s">
        <v>23</v>
      </c>
      <c r="I332" s="18" t="s">
        <v>24</v>
      </c>
      <c r="J332" s="26" t="s">
        <v>35</v>
      </c>
      <c r="K332" s="20"/>
      <c r="L332" s="20" t="str">
        <f>Input!N251</f>
        <v>Split Score</v>
      </c>
      <c r="M332" s="22"/>
      <c r="N332" s="22"/>
      <c r="O332" s="22"/>
      <c r="P332" s="18" t="s">
        <v>21</v>
      </c>
      <c r="Q332" s="18" t="s">
        <v>22</v>
      </c>
      <c r="R332" s="18" t="s">
        <v>23</v>
      </c>
      <c r="S332" s="18" t="s">
        <v>24</v>
      </c>
      <c r="T332" s="26" t="s">
        <v>35</v>
      </c>
    </row>
    <row r="333" spans="1:20" ht="30" customHeight="1">
      <c r="A333" s="20"/>
      <c r="B333" s="27"/>
      <c r="C333" s="28"/>
      <c r="D333" s="28"/>
      <c r="E333" s="28"/>
      <c r="F333" s="28"/>
      <c r="G333" s="28"/>
      <c r="H333" s="28"/>
      <c r="I333" s="28"/>
      <c r="J333" s="28"/>
      <c r="K333" s="20"/>
      <c r="L333" s="27"/>
      <c r="M333" s="28"/>
      <c r="N333" s="28"/>
      <c r="O333" s="28"/>
      <c r="P333" s="28"/>
      <c r="Q333" s="28"/>
      <c r="R333" s="28"/>
      <c r="S333" s="28"/>
      <c r="T333" s="28"/>
    </row>
    <row r="334" spans="2:20" ht="30" customHeight="1">
      <c r="B334" s="30" t="s">
        <v>37</v>
      </c>
      <c r="C334" s="54">
        <f>A329</f>
        <v>23</v>
      </c>
      <c r="D334" s="54">
        <v>21</v>
      </c>
      <c r="E334" s="54">
        <v>19</v>
      </c>
      <c r="F334" s="93">
        <v>17</v>
      </c>
      <c r="G334" s="93"/>
      <c r="H334" s="93">
        <v>15</v>
      </c>
      <c r="I334" s="93"/>
      <c r="K334" s="29"/>
      <c r="L334" s="30" t="s">
        <v>37</v>
      </c>
      <c r="M334" s="54">
        <f>K329</f>
        <v>53</v>
      </c>
      <c r="N334" s="54">
        <v>51</v>
      </c>
      <c r="O334" s="54">
        <v>49</v>
      </c>
      <c r="P334" s="93">
        <v>47</v>
      </c>
      <c r="Q334" s="93"/>
      <c r="R334" s="93">
        <v>45</v>
      </c>
      <c r="S334" s="93"/>
      <c r="T334" s="19"/>
    </row>
    <row r="335" spans="1:20" ht="30" customHeight="1">
      <c r="A335" s="95" t="s">
        <v>38</v>
      </c>
      <c r="B335" s="95"/>
      <c r="C335" s="9"/>
      <c r="D335" s="9"/>
      <c r="E335" s="9"/>
      <c r="F335" s="15"/>
      <c r="G335" s="15"/>
      <c r="H335" s="15"/>
      <c r="I335" s="15"/>
      <c r="J335" s="15"/>
      <c r="K335" s="95" t="s">
        <v>38</v>
      </c>
      <c r="L335" s="95"/>
      <c r="M335" s="9"/>
      <c r="N335" s="9"/>
      <c r="O335" s="9"/>
      <c r="P335" s="15"/>
      <c r="Q335" s="15"/>
      <c r="R335" s="15"/>
      <c r="S335" s="15"/>
      <c r="T335" s="15"/>
    </row>
    <row r="336" spans="1:20" ht="30" customHeight="1">
      <c r="A336" s="31"/>
      <c r="B336" s="31"/>
      <c r="C336" s="6"/>
      <c r="D336" s="6"/>
      <c r="E336" s="6"/>
      <c r="F336" s="32"/>
      <c r="G336" s="32"/>
      <c r="H336" s="32"/>
      <c r="I336" s="32"/>
      <c r="J336" s="32"/>
      <c r="K336" s="29"/>
      <c r="L336" s="33"/>
      <c r="P336" s="19"/>
      <c r="Q336" s="19"/>
      <c r="R336" s="19"/>
      <c r="S336" s="19"/>
      <c r="T336" s="19"/>
    </row>
    <row r="337" spans="1:20" ht="30" customHeight="1">
      <c r="A337" s="94" t="s">
        <v>32</v>
      </c>
      <c r="B337" s="94"/>
      <c r="C337" s="94"/>
      <c r="D337" s="13"/>
      <c r="E337" s="94" t="s">
        <v>33</v>
      </c>
      <c r="F337" s="94"/>
      <c r="G337" s="57" t="str">
        <f>Input!C254</f>
        <v>Lincoln</v>
      </c>
      <c r="H337" s="14"/>
      <c r="I337" s="14"/>
      <c r="J337" s="15"/>
      <c r="K337" s="96" t="s">
        <v>32</v>
      </c>
      <c r="L337" s="96"/>
      <c r="M337" s="96"/>
      <c r="N337" s="13"/>
      <c r="O337" s="94" t="s">
        <v>33</v>
      </c>
      <c r="P337" s="94"/>
      <c r="Q337" s="41" t="str">
        <f>Input!O254</f>
        <v>Warren Cousino</v>
      </c>
      <c r="R337" s="14"/>
      <c r="S337" s="14"/>
      <c r="T337" s="15"/>
    </row>
    <row r="338" spans="1:20" ht="30" customHeight="1">
      <c r="A338" s="16"/>
      <c r="B338" s="17" t="s">
        <v>16</v>
      </c>
      <c r="C338" s="12" t="s">
        <v>18</v>
      </c>
      <c r="D338" s="12" t="s">
        <v>19</v>
      </c>
      <c r="E338" s="12" t="s">
        <v>20</v>
      </c>
      <c r="F338" s="18"/>
      <c r="G338" s="18"/>
      <c r="H338" s="18"/>
      <c r="I338" s="18"/>
      <c r="K338" s="16"/>
      <c r="L338" s="17" t="s">
        <v>16</v>
      </c>
      <c r="M338" s="12" t="s">
        <v>18</v>
      </c>
      <c r="N338" s="12" t="s">
        <v>19</v>
      </c>
      <c r="O338" s="12" t="s">
        <v>20</v>
      </c>
      <c r="P338" s="18"/>
      <c r="Q338" s="18"/>
      <c r="R338" s="18"/>
      <c r="S338" s="18"/>
      <c r="T338" s="19"/>
    </row>
    <row r="339" spans="1:20" ht="30" customHeight="1">
      <c r="A339" s="20"/>
      <c r="B339" s="20" t="str">
        <f>Input!B254</f>
        <v>BJ Brinkey</v>
      </c>
      <c r="C339" s="22"/>
      <c r="D339" s="22"/>
      <c r="E339" s="22"/>
      <c r="K339" s="20"/>
      <c r="L339" s="21" t="str">
        <f>Input!N254</f>
        <v>Hanna Guider</v>
      </c>
      <c r="M339" s="22"/>
      <c r="N339" s="22"/>
      <c r="O339" s="22"/>
      <c r="P339" s="19"/>
      <c r="Q339" s="19"/>
      <c r="R339" s="19"/>
      <c r="S339" s="19"/>
      <c r="T339" s="19"/>
    </row>
    <row r="340" spans="1:20" ht="30" customHeight="1">
      <c r="A340" s="62" t="str">
        <f>Input!A255</f>
        <v>L</v>
      </c>
      <c r="B340" s="20" t="str">
        <f>Input!B255</f>
        <v>Forrest Pease</v>
      </c>
      <c r="C340" s="22"/>
      <c r="D340" s="22"/>
      <c r="E340" s="22"/>
      <c r="K340" s="62" t="str">
        <f>Input!M255</f>
        <v>L</v>
      </c>
      <c r="L340" s="21" t="str">
        <f>Input!N255</f>
        <v>Madison Paoletti</v>
      </c>
      <c r="M340" s="22"/>
      <c r="N340" s="22"/>
      <c r="O340" s="22"/>
      <c r="P340" s="19"/>
      <c r="Q340" s="19"/>
      <c r="R340" s="19"/>
      <c r="S340" s="19"/>
      <c r="T340" s="19"/>
    </row>
    <row r="341" spans="1:20" ht="30" customHeight="1">
      <c r="A341" s="62" t="str">
        <f>Input!A256</f>
        <v>A</v>
      </c>
      <c r="B341" s="20" t="str">
        <f>Input!B256</f>
        <v>Kevin Morse</v>
      </c>
      <c r="C341" s="22"/>
      <c r="D341" s="22"/>
      <c r="E341" s="22"/>
      <c r="K341" s="62" t="str">
        <f>Input!M256</f>
        <v>A</v>
      </c>
      <c r="L341" s="21" t="str">
        <f>Input!N256</f>
        <v>Kayla Laquiere</v>
      </c>
      <c r="M341" s="22"/>
      <c r="N341" s="22"/>
      <c r="O341" s="22"/>
      <c r="P341" s="19"/>
      <c r="Q341" s="19"/>
      <c r="R341" s="19"/>
      <c r="S341" s="19"/>
      <c r="T341" s="19"/>
    </row>
    <row r="342" spans="1:20" ht="30" customHeight="1">
      <c r="A342" s="62" t="str">
        <f>Input!A257</f>
        <v>N</v>
      </c>
      <c r="B342" s="20" t="str">
        <f>Input!B257</f>
        <v>Josh Henning</v>
      </c>
      <c r="C342" s="22"/>
      <c r="D342" s="22"/>
      <c r="E342" s="22"/>
      <c r="K342" s="62" t="str">
        <f>Input!M257</f>
        <v>N</v>
      </c>
      <c r="L342" s="21" t="str">
        <f>Input!N257</f>
        <v>Ashley Smith</v>
      </c>
      <c r="M342" s="22"/>
      <c r="N342" s="22"/>
      <c r="O342" s="22"/>
      <c r="P342" s="19"/>
      <c r="Q342" s="19"/>
      <c r="R342" s="19"/>
      <c r="S342" s="19"/>
      <c r="T342" s="19"/>
    </row>
    <row r="343" spans="1:20" ht="30" customHeight="1">
      <c r="A343" s="62" t="str">
        <f>Input!A258</f>
        <v>E</v>
      </c>
      <c r="B343" s="20" t="str">
        <f>Input!B258</f>
        <v>Mitchell Blanchard</v>
      </c>
      <c r="C343" s="22"/>
      <c r="D343" s="22"/>
      <c r="E343" s="22"/>
      <c r="K343" s="62" t="str">
        <f>Input!M258</f>
        <v>E</v>
      </c>
      <c r="L343" s="21" t="str">
        <f>Input!N258</f>
        <v>Taylor Miller</v>
      </c>
      <c r="M343" s="22"/>
      <c r="N343" s="22"/>
      <c r="O343" s="22"/>
      <c r="P343" s="19"/>
      <c r="Q343" s="19"/>
      <c r="R343" s="19"/>
      <c r="S343" s="19"/>
      <c r="T343" s="19"/>
    </row>
    <row r="344" spans="1:20" ht="30" customHeight="1">
      <c r="A344" s="62"/>
      <c r="B344" s="20" t="str">
        <f>Input!B259</f>
        <v>Corey Godina</v>
      </c>
      <c r="C344" s="22"/>
      <c r="D344" s="22"/>
      <c r="E344" s="22"/>
      <c r="K344" s="62"/>
      <c r="L344" s="21" t="str">
        <f>Input!N259</f>
        <v>Samantha Minchey</v>
      </c>
      <c r="M344" s="22"/>
      <c r="N344" s="22"/>
      <c r="O344" s="22"/>
      <c r="P344" s="19"/>
      <c r="Q344" s="19"/>
      <c r="R344" s="19"/>
      <c r="S344" s="19"/>
      <c r="T344" s="19"/>
    </row>
    <row r="345" spans="1:20" ht="30" customHeight="1">
      <c r="A345" s="62">
        <f>Input!A260</f>
        <v>24</v>
      </c>
      <c r="B345" s="20" t="str">
        <f>Input!B260</f>
        <v>Sebastian Wallace</v>
      </c>
      <c r="C345" s="22"/>
      <c r="D345" s="22"/>
      <c r="E345" s="22"/>
      <c r="K345" s="62">
        <f>Input!M260</f>
        <v>54</v>
      </c>
      <c r="L345" s="21" t="str">
        <f>Input!N260</f>
        <v>Amanda Ziegler</v>
      </c>
      <c r="M345" s="22"/>
      <c r="N345" s="22"/>
      <c r="O345" s="22"/>
      <c r="P345" s="19"/>
      <c r="Q345" s="19"/>
      <c r="R345" s="19"/>
      <c r="S345" s="19"/>
      <c r="T345" s="19"/>
    </row>
    <row r="346" spans="1:20" ht="30" customHeight="1">
      <c r="A346" s="20"/>
      <c r="B346" s="20">
        <f>Input!B261</f>
        <v>0</v>
      </c>
      <c r="C346" s="22"/>
      <c r="D346" s="22"/>
      <c r="E346" s="22"/>
      <c r="K346" s="20"/>
      <c r="L346" s="21" t="str">
        <f>Input!N261</f>
        <v>Courtney Mourrlo</v>
      </c>
      <c r="M346" s="22"/>
      <c r="N346" s="22"/>
      <c r="O346" s="22"/>
      <c r="P346" s="19"/>
      <c r="Q346" s="19"/>
      <c r="R346" s="19"/>
      <c r="S346" s="19"/>
      <c r="T346" s="19"/>
    </row>
    <row r="347" spans="1:20" ht="30" customHeight="1">
      <c r="A347" s="20"/>
      <c r="B347" s="20" t="str">
        <f>Input!B262</f>
        <v>Split Score</v>
      </c>
      <c r="C347" s="22"/>
      <c r="D347" s="22"/>
      <c r="E347" s="22"/>
      <c r="F347" s="23"/>
      <c r="G347" s="24"/>
      <c r="H347" s="24"/>
      <c r="I347" s="24"/>
      <c r="J347" s="25"/>
      <c r="K347" s="20"/>
      <c r="L347" s="21" t="str">
        <f>Input!N262</f>
        <v>Sharron Leus</v>
      </c>
      <c r="M347" s="22"/>
      <c r="N347" s="22"/>
      <c r="O347" s="22"/>
      <c r="P347" s="23"/>
      <c r="Q347" s="24"/>
      <c r="R347" s="24"/>
      <c r="S347" s="24"/>
      <c r="T347" s="24"/>
    </row>
    <row r="348" spans="1:20" ht="30" customHeight="1">
      <c r="A348" s="20"/>
      <c r="B348" s="20" t="str">
        <f>Input!B263</f>
        <v>Split Score</v>
      </c>
      <c r="C348" s="22"/>
      <c r="D348" s="22"/>
      <c r="E348" s="22"/>
      <c r="F348" s="18" t="s">
        <v>21</v>
      </c>
      <c r="G348" s="18" t="s">
        <v>22</v>
      </c>
      <c r="H348" s="18" t="s">
        <v>23</v>
      </c>
      <c r="I348" s="18" t="s">
        <v>24</v>
      </c>
      <c r="J348" s="26" t="s">
        <v>35</v>
      </c>
      <c r="K348" s="20"/>
      <c r="L348" s="21" t="str">
        <f>Input!N263</f>
        <v>Split Score</v>
      </c>
      <c r="M348" s="22"/>
      <c r="N348" s="22"/>
      <c r="O348" s="22"/>
      <c r="P348" s="18" t="s">
        <v>21</v>
      </c>
      <c r="Q348" s="18" t="s">
        <v>22</v>
      </c>
      <c r="R348" s="18" t="s">
        <v>23</v>
      </c>
      <c r="S348" s="18" t="s">
        <v>24</v>
      </c>
      <c r="T348" s="26" t="s">
        <v>35</v>
      </c>
    </row>
    <row r="349" spans="1:20" ht="30" customHeight="1">
      <c r="A349" s="20"/>
      <c r="B349" s="27"/>
      <c r="C349" s="28"/>
      <c r="D349" s="28"/>
      <c r="E349" s="28"/>
      <c r="F349" s="28"/>
      <c r="G349" s="28"/>
      <c r="H349" s="28"/>
      <c r="I349" s="28"/>
      <c r="J349" s="28"/>
      <c r="K349" s="20"/>
      <c r="L349" s="27"/>
      <c r="M349" s="28"/>
      <c r="N349" s="28"/>
      <c r="O349" s="28"/>
      <c r="P349" s="28"/>
      <c r="Q349" s="28"/>
      <c r="R349" s="28"/>
      <c r="S349" s="28"/>
      <c r="T349" s="28"/>
    </row>
    <row r="350" spans="2:20" ht="30" customHeight="1">
      <c r="B350" s="30" t="s">
        <v>37</v>
      </c>
      <c r="C350" s="54">
        <f>A345</f>
        <v>24</v>
      </c>
      <c r="D350" s="54">
        <v>26</v>
      </c>
      <c r="E350" s="54">
        <v>4</v>
      </c>
      <c r="F350" s="93">
        <v>6</v>
      </c>
      <c r="G350" s="93"/>
      <c r="H350" s="93">
        <v>8</v>
      </c>
      <c r="I350" s="93"/>
      <c r="K350" s="29"/>
      <c r="L350" s="30" t="s">
        <v>37</v>
      </c>
      <c r="M350" s="54">
        <f>K345</f>
        <v>54</v>
      </c>
      <c r="N350" s="54">
        <v>34</v>
      </c>
      <c r="O350" s="54">
        <v>36</v>
      </c>
      <c r="P350" s="93">
        <v>38</v>
      </c>
      <c r="Q350" s="93"/>
      <c r="R350" s="93">
        <v>40</v>
      </c>
      <c r="S350" s="93"/>
      <c r="T350" s="19"/>
    </row>
    <row r="351" spans="1:20" ht="30" customHeight="1">
      <c r="A351" s="95" t="s">
        <v>38</v>
      </c>
      <c r="B351" s="95"/>
      <c r="C351" s="9"/>
      <c r="D351" s="9"/>
      <c r="E351" s="9"/>
      <c r="F351" s="15"/>
      <c r="G351" s="15"/>
      <c r="H351" s="15"/>
      <c r="I351" s="15"/>
      <c r="J351" s="15"/>
      <c r="K351" s="95" t="s">
        <v>38</v>
      </c>
      <c r="L351" s="95"/>
      <c r="M351" s="9"/>
      <c r="N351" s="9"/>
      <c r="O351" s="9"/>
      <c r="P351" s="15"/>
      <c r="Q351" s="15"/>
      <c r="R351" s="15"/>
      <c r="S351" s="15"/>
      <c r="T351" s="15"/>
    </row>
    <row r="352" spans="1:20" ht="30" customHeight="1">
      <c r="A352" s="31"/>
      <c r="B352" s="31"/>
      <c r="C352" s="6"/>
      <c r="D352" s="6"/>
      <c r="E352" s="6"/>
      <c r="F352" s="32"/>
      <c r="G352" s="32"/>
      <c r="H352" s="32"/>
      <c r="I352" s="32"/>
      <c r="J352" s="32"/>
      <c r="K352" s="29"/>
      <c r="L352" s="33"/>
      <c r="P352" s="19"/>
      <c r="Q352" s="19"/>
      <c r="R352" s="19"/>
      <c r="S352" s="19"/>
      <c r="T352" s="19"/>
    </row>
    <row r="353" spans="1:20" ht="30" customHeight="1">
      <c r="A353" s="94" t="s">
        <v>32</v>
      </c>
      <c r="B353" s="94"/>
      <c r="C353" s="94"/>
      <c r="D353" s="13"/>
      <c r="E353" s="94" t="s">
        <v>33</v>
      </c>
      <c r="F353" s="94"/>
      <c r="G353" s="41" t="str">
        <f>Input!C266</f>
        <v>Warren De La Salle</v>
      </c>
      <c r="H353" s="14"/>
      <c r="I353" s="14"/>
      <c r="J353" s="15"/>
      <c r="K353" s="94" t="s">
        <v>32</v>
      </c>
      <c r="L353" s="94"/>
      <c r="M353" s="94"/>
      <c r="N353" s="13"/>
      <c r="O353" s="94" t="s">
        <v>33</v>
      </c>
      <c r="P353" s="94"/>
      <c r="Q353" s="41">
        <f>Input!O266</f>
        <v>0</v>
      </c>
      <c r="R353" s="14"/>
      <c r="S353" s="14"/>
      <c r="T353" s="15"/>
    </row>
    <row r="354" spans="1:20" ht="30" customHeight="1">
      <c r="A354" s="16"/>
      <c r="B354" s="17" t="s">
        <v>16</v>
      </c>
      <c r="C354" s="12" t="s">
        <v>18</v>
      </c>
      <c r="D354" s="12" t="s">
        <v>19</v>
      </c>
      <c r="E354" s="12" t="s">
        <v>20</v>
      </c>
      <c r="F354" s="18"/>
      <c r="G354" s="18"/>
      <c r="H354" s="18"/>
      <c r="I354" s="18"/>
      <c r="K354" s="16"/>
      <c r="L354" s="17" t="s">
        <v>16</v>
      </c>
      <c r="M354" s="12" t="s">
        <v>18</v>
      </c>
      <c r="N354" s="12" t="s">
        <v>19</v>
      </c>
      <c r="O354" s="12" t="s">
        <v>20</v>
      </c>
      <c r="P354" s="18"/>
      <c r="Q354" s="18"/>
      <c r="R354" s="18"/>
      <c r="S354" s="18"/>
      <c r="T354" s="19"/>
    </row>
    <row r="355" spans="1:20" ht="30" customHeight="1">
      <c r="A355" s="20"/>
      <c r="B355" s="20" t="str">
        <f>Input!B266</f>
        <v>Frankie Claunch</v>
      </c>
      <c r="C355" s="22"/>
      <c r="D355" s="22"/>
      <c r="E355" s="22"/>
      <c r="K355" s="20"/>
      <c r="L355" s="21">
        <f>Input!N266</f>
        <v>0</v>
      </c>
      <c r="M355" s="22"/>
      <c r="N355" s="22"/>
      <c r="O355" s="22"/>
      <c r="P355" s="19"/>
      <c r="Q355" s="19"/>
      <c r="R355" s="19"/>
      <c r="S355" s="19"/>
      <c r="T355" s="19"/>
    </row>
    <row r="356" spans="1:20" ht="30" customHeight="1">
      <c r="A356" s="62" t="str">
        <f>Input!A267</f>
        <v>L</v>
      </c>
      <c r="B356" s="20" t="str">
        <f>Input!B267</f>
        <v>Martin Sison</v>
      </c>
      <c r="C356" s="22"/>
      <c r="D356" s="22"/>
      <c r="E356" s="22"/>
      <c r="K356" s="62" t="s">
        <v>8</v>
      </c>
      <c r="L356" s="21">
        <f>Input!N267</f>
        <v>0</v>
      </c>
      <c r="M356" s="22"/>
      <c r="N356" s="22"/>
      <c r="O356" s="22"/>
      <c r="P356" s="19"/>
      <c r="Q356" s="19"/>
      <c r="R356" s="19"/>
      <c r="S356" s="19"/>
      <c r="T356" s="19"/>
    </row>
    <row r="357" spans="1:20" ht="30" customHeight="1">
      <c r="A357" s="62" t="str">
        <f>Input!A268</f>
        <v>A</v>
      </c>
      <c r="B357" s="20" t="str">
        <f>Input!B268</f>
        <v>Matt Minaudo</v>
      </c>
      <c r="C357" s="22"/>
      <c r="D357" s="22"/>
      <c r="E357" s="22"/>
      <c r="K357" s="62" t="s">
        <v>9</v>
      </c>
      <c r="L357" s="21">
        <f>Input!N268</f>
        <v>0</v>
      </c>
      <c r="M357" s="22"/>
      <c r="N357" s="22"/>
      <c r="O357" s="22"/>
      <c r="P357" s="19"/>
      <c r="Q357" s="19"/>
      <c r="R357" s="19"/>
      <c r="S357" s="19"/>
      <c r="T357" s="19"/>
    </row>
    <row r="358" spans="1:20" ht="30" customHeight="1">
      <c r="A358" s="62" t="str">
        <f>Input!A269</f>
        <v>N</v>
      </c>
      <c r="B358" s="20" t="str">
        <f>Input!B269</f>
        <v>Daniel Monschau</v>
      </c>
      <c r="C358" s="22"/>
      <c r="D358" s="22"/>
      <c r="E358" s="22"/>
      <c r="K358" s="62" t="s">
        <v>10</v>
      </c>
      <c r="L358" s="21">
        <f>Input!N269</f>
        <v>0</v>
      </c>
      <c r="M358" s="22"/>
      <c r="N358" s="22"/>
      <c r="O358" s="22"/>
      <c r="P358" s="19"/>
      <c r="Q358" s="19"/>
      <c r="R358" s="19"/>
      <c r="S358" s="19"/>
      <c r="T358" s="19"/>
    </row>
    <row r="359" spans="1:20" ht="30" customHeight="1">
      <c r="A359" s="62" t="str">
        <f>Input!A270</f>
        <v>E</v>
      </c>
      <c r="B359" s="20" t="str">
        <f>Input!B270</f>
        <v>Shane Luersman</v>
      </c>
      <c r="C359" s="22"/>
      <c r="D359" s="22"/>
      <c r="E359" s="22"/>
      <c r="K359" s="62" t="s">
        <v>11</v>
      </c>
      <c r="L359" s="21">
        <f>Input!N270</f>
        <v>0</v>
      </c>
      <c r="M359" s="22"/>
      <c r="N359" s="22"/>
      <c r="O359" s="22"/>
      <c r="P359" s="19"/>
      <c r="Q359" s="19"/>
      <c r="R359" s="19"/>
      <c r="S359" s="19"/>
      <c r="T359" s="19"/>
    </row>
    <row r="360" spans="1:20" ht="30" customHeight="1">
      <c r="A360" s="62"/>
      <c r="B360" s="20" t="str">
        <f>Input!B271</f>
        <v>Chip MacKool</v>
      </c>
      <c r="C360" s="22"/>
      <c r="D360" s="22"/>
      <c r="E360" s="22"/>
      <c r="K360" s="62"/>
      <c r="L360" s="21">
        <f>Input!N271</f>
        <v>0</v>
      </c>
      <c r="M360" s="22"/>
      <c r="N360" s="22"/>
      <c r="O360" s="22"/>
      <c r="P360" s="19"/>
      <c r="Q360" s="19"/>
      <c r="R360" s="19"/>
      <c r="S360" s="19"/>
      <c r="T360" s="19"/>
    </row>
    <row r="361" spans="1:20" ht="30" customHeight="1">
      <c r="A361" s="62">
        <f>Input!A272</f>
        <v>25</v>
      </c>
      <c r="B361" s="20">
        <f>Input!B272</f>
        <v>0</v>
      </c>
      <c r="C361" s="22"/>
      <c r="D361" s="22"/>
      <c r="E361" s="22"/>
      <c r="K361" s="62">
        <f>Input!M272</f>
        <v>0</v>
      </c>
      <c r="L361" s="21">
        <f>Input!N272</f>
        <v>0</v>
      </c>
      <c r="M361" s="22"/>
      <c r="N361" s="22"/>
      <c r="O361" s="22"/>
      <c r="P361" s="19"/>
      <c r="Q361" s="19"/>
      <c r="R361" s="19"/>
      <c r="S361" s="19"/>
      <c r="T361" s="19"/>
    </row>
    <row r="362" spans="1:20" ht="30" customHeight="1">
      <c r="A362" s="20"/>
      <c r="B362" s="20">
        <f>Input!B273</f>
        <v>0</v>
      </c>
      <c r="C362" s="22"/>
      <c r="D362" s="22"/>
      <c r="E362" s="22"/>
      <c r="K362" s="20"/>
      <c r="L362" s="21">
        <f>Input!N273</f>
        <v>0</v>
      </c>
      <c r="M362" s="22"/>
      <c r="N362" s="22"/>
      <c r="O362" s="22"/>
      <c r="P362" s="19"/>
      <c r="Q362" s="19"/>
      <c r="R362" s="19"/>
      <c r="S362" s="19"/>
      <c r="T362" s="19"/>
    </row>
    <row r="363" spans="1:20" ht="30" customHeight="1">
      <c r="A363" s="20"/>
      <c r="B363" s="20">
        <f>Input!B274</f>
        <v>0</v>
      </c>
      <c r="C363" s="22"/>
      <c r="D363" s="22"/>
      <c r="E363" s="22"/>
      <c r="F363" s="23"/>
      <c r="G363" s="24"/>
      <c r="H363" s="24"/>
      <c r="I363" s="24"/>
      <c r="J363" s="25"/>
      <c r="K363" s="20"/>
      <c r="L363" s="21">
        <f>Input!N274</f>
        <v>0</v>
      </c>
      <c r="M363" s="22"/>
      <c r="N363" s="22"/>
      <c r="O363" s="22"/>
      <c r="P363" s="23"/>
      <c r="Q363" s="24"/>
      <c r="R363" s="24"/>
      <c r="S363" s="24"/>
      <c r="T363" s="24"/>
    </row>
    <row r="364" spans="1:20" ht="30" customHeight="1">
      <c r="A364" s="20"/>
      <c r="B364" s="20" t="str">
        <f>Input!B275</f>
        <v>Split Score</v>
      </c>
      <c r="C364" s="22"/>
      <c r="D364" s="22"/>
      <c r="E364" s="22"/>
      <c r="F364" s="18" t="s">
        <v>21</v>
      </c>
      <c r="G364" s="18" t="s">
        <v>22</v>
      </c>
      <c r="H364" s="18" t="s">
        <v>23</v>
      </c>
      <c r="I364" s="18" t="s">
        <v>24</v>
      </c>
      <c r="J364" s="26" t="s">
        <v>35</v>
      </c>
      <c r="K364" s="20"/>
      <c r="L364" s="21" t="str">
        <f>Input!N275</f>
        <v>Split Score</v>
      </c>
      <c r="M364" s="22"/>
      <c r="N364" s="22"/>
      <c r="O364" s="22"/>
      <c r="P364" s="18" t="s">
        <v>21</v>
      </c>
      <c r="Q364" s="18" t="s">
        <v>22</v>
      </c>
      <c r="R364" s="18" t="s">
        <v>23</v>
      </c>
      <c r="S364" s="18" t="s">
        <v>24</v>
      </c>
      <c r="T364" s="26" t="s">
        <v>35</v>
      </c>
    </row>
    <row r="365" spans="1:20" ht="30" customHeight="1">
      <c r="A365" s="20"/>
      <c r="B365" s="27"/>
      <c r="C365" s="28"/>
      <c r="D365" s="28"/>
      <c r="E365" s="28"/>
      <c r="F365" s="28"/>
      <c r="G365" s="28"/>
      <c r="H365" s="28"/>
      <c r="I365" s="28"/>
      <c r="J365" s="28"/>
      <c r="K365" s="20"/>
      <c r="L365" s="27"/>
      <c r="M365" s="28"/>
      <c r="N365" s="28"/>
      <c r="O365" s="28"/>
      <c r="P365" s="28"/>
      <c r="Q365" s="28"/>
      <c r="R365" s="28"/>
      <c r="S365" s="28"/>
      <c r="T365" s="28"/>
    </row>
    <row r="366" spans="2:20" ht="30" customHeight="1">
      <c r="B366" s="30" t="s">
        <v>37</v>
      </c>
      <c r="C366" s="54">
        <f>A361</f>
        <v>25</v>
      </c>
      <c r="D366" s="54">
        <v>23</v>
      </c>
      <c r="E366" s="54">
        <v>21</v>
      </c>
      <c r="F366" s="93">
        <v>19</v>
      </c>
      <c r="G366" s="93"/>
      <c r="H366" s="93">
        <v>17</v>
      </c>
      <c r="I366" s="93"/>
      <c r="K366" s="29"/>
      <c r="L366" s="30" t="s">
        <v>37</v>
      </c>
      <c r="M366" s="89">
        <f>K361</f>
        <v>0</v>
      </c>
      <c r="N366" s="89">
        <v>53</v>
      </c>
      <c r="O366" s="89">
        <v>51</v>
      </c>
      <c r="P366" s="97">
        <v>49</v>
      </c>
      <c r="Q366" s="97"/>
      <c r="R366" s="97">
        <v>47</v>
      </c>
      <c r="S366" s="97"/>
      <c r="T366" s="19"/>
    </row>
    <row r="367" spans="1:20" ht="30" customHeight="1">
      <c r="A367" s="95" t="s">
        <v>38</v>
      </c>
      <c r="B367" s="95"/>
      <c r="C367" s="9"/>
      <c r="D367" s="9"/>
      <c r="E367" s="9"/>
      <c r="F367" s="15"/>
      <c r="G367" s="15"/>
      <c r="H367" s="15"/>
      <c r="I367" s="15"/>
      <c r="J367" s="15"/>
      <c r="K367" s="95" t="s">
        <v>38</v>
      </c>
      <c r="L367" s="95"/>
      <c r="M367" s="9"/>
      <c r="N367" s="9"/>
      <c r="O367" s="9"/>
      <c r="P367" s="15"/>
      <c r="Q367" s="15"/>
      <c r="R367" s="15"/>
      <c r="S367" s="15"/>
      <c r="T367" s="15"/>
    </row>
    <row r="368" spans="1:20" ht="30" customHeight="1">
      <c r="A368" s="31"/>
      <c r="B368" s="31"/>
      <c r="C368" s="6"/>
      <c r="D368" s="6"/>
      <c r="E368" s="6"/>
      <c r="F368" s="32"/>
      <c r="G368" s="32"/>
      <c r="H368" s="32"/>
      <c r="I368" s="32"/>
      <c r="J368" s="32"/>
      <c r="K368" s="29"/>
      <c r="L368" s="33"/>
      <c r="P368" s="19"/>
      <c r="Q368" s="19"/>
      <c r="R368" s="19"/>
      <c r="S368" s="19"/>
      <c r="T368" s="19"/>
    </row>
    <row r="369" spans="1:20" ht="30" customHeight="1">
      <c r="A369" s="94" t="s">
        <v>32</v>
      </c>
      <c r="B369" s="94"/>
      <c r="C369" s="94"/>
      <c r="D369" s="13"/>
      <c r="E369" s="94" t="s">
        <v>33</v>
      </c>
      <c r="F369" s="94"/>
      <c r="G369" s="41" t="str">
        <f>Input!C278</f>
        <v>Warren Cousino</v>
      </c>
      <c r="H369" s="14"/>
      <c r="I369" s="14"/>
      <c r="J369" s="15"/>
      <c r="K369" s="94" t="s">
        <v>32</v>
      </c>
      <c r="L369" s="94"/>
      <c r="M369" s="94"/>
      <c r="N369" s="13"/>
      <c r="O369" s="94" t="s">
        <v>33</v>
      </c>
      <c r="P369" s="94"/>
      <c r="Q369" s="41">
        <f>Input!O278</f>
        <v>0</v>
      </c>
      <c r="R369" s="14"/>
      <c r="S369" s="14"/>
      <c r="T369" s="15"/>
    </row>
    <row r="370" spans="1:20" ht="30" customHeight="1">
      <c r="A370" s="16"/>
      <c r="B370" s="17" t="s">
        <v>16</v>
      </c>
      <c r="C370" s="12" t="s">
        <v>18</v>
      </c>
      <c r="D370" s="12" t="s">
        <v>19</v>
      </c>
      <c r="E370" s="12" t="s">
        <v>20</v>
      </c>
      <c r="F370" s="18"/>
      <c r="G370" s="18"/>
      <c r="H370" s="18"/>
      <c r="I370" s="18"/>
      <c r="K370" s="16"/>
      <c r="L370" s="17" t="s">
        <v>16</v>
      </c>
      <c r="M370" s="12" t="s">
        <v>18</v>
      </c>
      <c r="N370" s="12" t="s">
        <v>19</v>
      </c>
      <c r="O370" s="12" t="s">
        <v>20</v>
      </c>
      <c r="P370" s="18"/>
      <c r="Q370" s="18"/>
      <c r="R370" s="18"/>
      <c r="S370" s="18"/>
      <c r="T370" s="19"/>
    </row>
    <row r="371" spans="1:20" ht="30" customHeight="1">
      <c r="A371" s="20"/>
      <c r="B371" s="20" t="str">
        <f>Input!B278</f>
        <v>Justin Coleman</v>
      </c>
      <c r="C371" s="22"/>
      <c r="D371" s="22"/>
      <c r="E371" s="22"/>
      <c r="K371" s="20"/>
      <c r="L371" s="21">
        <f>Input!N278</f>
        <v>0</v>
      </c>
      <c r="M371" s="22"/>
      <c r="N371" s="22"/>
      <c r="O371" s="22"/>
      <c r="P371" s="19"/>
      <c r="Q371" s="19"/>
      <c r="R371" s="19"/>
      <c r="S371" s="19"/>
      <c r="T371" s="19"/>
    </row>
    <row r="372" spans="1:20" ht="30" customHeight="1">
      <c r="A372" s="62" t="str">
        <f>Input!A279</f>
        <v>L</v>
      </c>
      <c r="B372" s="20" t="str">
        <f>Input!B279</f>
        <v>Ryan Rypkowski</v>
      </c>
      <c r="C372" s="22"/>
      <c r="D372" s="22"/>
      <c r="E372" s="22"/>
      <c r="K372" s="62" t="s">
        <v>8</v>
      </c>
      <c r="L372" s="21">
        <f>Input!N279</f>
        <v>0</v>
      </c>
      <c r="M372" s="22"/>
      <c r="N372" s="22"/>
      <c r="O372" s="22"/>
      <c r="P372" s="19"/>
      <c r="Q372" s="19"/>
      <c r="R372" s="19"/>
      <c r="S372" s="19"/>
      <c r="T372" s="19"/>
    </row>
    <row r="373" spans="1:20" ht="30" customHeight="1">
      <c r="A373" s="62" t="str">
        <f>Input!A280</f>
        <v>A</v>
      </c>
      <c r="B373" s="20" t="str">
        <f>Input!B280</f>
        <v>Robert Geary</v>
      </c>
      <c r="C373" s="22"/>
      <c r="D373" s="22"/>
      <c r="E373" s="22"/>
      <c r="K373" s="62" t="s">
        <v>9</v>
      </c>
      <c r="L373" s="21">
        <f>Input!N280</f>
        <v>0</v>
      </c>
      <c r="M373" s="22"/>
      <c r="N373" s="22"/>
      <c r="O373" s="22"/>
      <c r="P373" s="19"/>
      <c r="Q373" s="19"/>
      <c r="R373" s="19"/>
      <c r="S373" s="19"/>
      <c r="T373" s="19"/>
    </row>
    <row r="374" spans="1:20" ht="30" customHeight="1">
      <c r="A374" s="62" t="str">
        <f>Input!A281</f>
        <v>N</v>
      </c>
      <c r="B374" s="20" t="str">
        <f>Input!B281</f>
        <v>Mark Malsh</v>
      </c>
      <c r="C374" s="22"/>
      <c r="D374" s="22"/>
      <c r="E374" s="22"/>
      <c r="K374" s="62" t="s">
        <v>10</v>
      </c>
      <c r="L374" s="21">
        <f>Input!N281</f>
        <v>0</v>
      </c>
      <c r="M374" s="22"/>
      <c r="N374" s="22"/>
      <c r="O374" s="22"/>
      <c r="P374" s="19"/>
      <c r="Q374" s="19"/>
      <c r="R374" s="19"/>
      <c r="S374" s="19"/>
      <c r="T374" s="19"/>
    </row>
    <row r="375" spans="1:20" ht="30" customHeight="1">
      <c r="A375" s="62" t="str">
        <f>Input!A282</f>
        <v>E</v>
      </c>
      <c r="B375" s="20" t="str">
        <f>Input!B282</f>
        <v>Paul Loomis</v>
      </c>
      <c r="C375" s="22"/>
      <c r="D375" s="22"/>
      <c r="E375" s="22"/>
      <c r="K375" s="62" t="s">
        <v>11</v>
      </c>
      <c r="L375" s="21">
        <f>Input!N282</f>
        <v>0</v>
      </c>
      <c r="M375" s="22"/>
      <c r="N375" s="22"/>
      <c r="O375" s="22"/>
      <c r="P375" s="19"/>
      <c r="Q375" s="19"/>
      <c r="R375" s="19"/>
      <c r="S375" s="19"/>
      <c r="T375" s="19"/>
    </row>
    <row r="376" spans="1:20" ht="30" customHeight="1">
      <c r="A376" s="62"/>
      <c r="B376" s="20" t="str">
        <f>Input!B283</f>
        <v>Justin Pigula</v>
      </c>
      <c r="C376" s="22"/>
      <c r="D376" s="22"/>
      <c r="E376" s="22"/>
      <c r="K376" s="62"/>
      <c r="L376" s="21">
        <f>Input!N283</f>
        <v>0</v>
      </c>
      <c r="M376" s="22"/>
      <c r="N376" s="22"/>
      <c r="O376" s="22"/>
      <c r="P376" s="19"/>
      <c r="Q376" s="19"/>
      <c r="R376" s="19"/>
      <c r="S376" s="19"/>
      <c r="T376" s="19"/>
    </row>
    <row r="377" spans="1:20" ht="30" customHeight="1">
      <c r="A377" s="62">
        <f>Input!A284</f>
        <v>26</v>
      </c>
      <c r="B377" s="20" t="str">
        <f>Input!B284</f>
        <v>Jason Blackburn</v>
      </c>
      <c r="C377" s="22"/>
      <c r="D377" s="22"/>
      <c r="E377" s="22"/>
      <c r="K377" s="62">
        <f>Input!M284</f>
        <v>0</v>
      </c>
      <c r="L377" s="21">
        <f>Input!N284</f>
        <v>0</v>
      </c>
      <c r="M377" s="22"/>
      <c r="N377" s="22"/>
      <c r="O377" s="22"/>
      <c r="P377" s="19"/>
      <c r="Q377" s="19"/>
      <c r="R377" s="19"/>
      <c r="S377" s="19"/>
      <c r="T377" s="19"/>
    </row>
    <row r="378" spans="1:20" ht="30" customHeight="1">
      <c r="A378" s="20"/>
      <c r="B378" s="20">
        <f>Input!B285</f>
        <v>0</v>
      </c>
      <c r="C378" s="22"/>
      <c r="D378" s="22"/>
      <c r="E378" s="22"/>
      <c r="K378" s="20"/>
      <c r="L378" s="21">
        <f>Input!N285</f>
        <v>0</v>
      </c>
      <c r="M378" s="22"/>
      <c r="N378" s="22"/>
      <c r="O378" s="22"/>
      <c r="P378" s="19"/>
      <c r="Q378" s="19"/>
      <c r="R378" s="19"/>
      <c r="S378" s="19"/>
      <c r="T378" s="19"/>
    </row>
    <row r="379" spans="1:20" ht="30" customHeight="1">
      <c r="A379" s="20"/>
      <c r="B379" s="20">
        <f>Input!B286</f>
        <v>0</v>
      </c>
      <c r="C379" s="22"/>
      <c r="D379" s="22"/>
      <c r="E379" s="22"/>
      <c r="F379" s="23"/>
      <c r="G379" s="24"/>
      <c r="H379" s="24"/>
      <c r="I379" s="24"/>
      <c r="J379" s="25"/>
      <c r="K379" s="20"/>
      <c r="L379" s="21">
        <f>Input!N286</f>
        <v>0</v>
      </c>
      <c r="M379" s="22"/>
      <c r="N379" s="22"/>
      <c r="O379" s="22"/>
      <c r="P379" s="23"/>
      <c r="Q379" s="24"/>
      <c r="R379" s="24"/>
      <c r="S379" s="24"/>
      <c r="T379" s="24"/>
    </row>
    <row r="380" spans="1:20" ht="30" customHeight="1">
      <c r="A380" s="20"/>
      <c r="B380" s="20" t="str">
        <f>Input!B287</f>
        <v>Split Score</v>
      </c>
      <c r="C380" s="22"/>
      <c r="D380" s="22"/>
      <c r="E380" s="22"/>
      <c r="F380" s="18" t="s">
        <v>21</v>
      </c>
      <c r="G380" s="18" t="s">
        <v>22</v>
      </c>
      <c r="H380" s="18" t="s">
        <v>23</v>
      </c>
      <c r="I380" s="18" t="s">
        <v>24</v>
      </c>
      <c r="J380" s="26" t="s">
        <v>35</v>
      </c>
      <c r="K380" s="20"/>
      <c r="L380" s="21" t="str">
        <f>Input!N287</f>
        <v>Split Score</v>
      </c>
      <c r="M380" s="22"/>
      <c r="N380" s="22"/>
      <c r="O380" s="22"/>
      <c r="P380" s="18" t="s">
        <v>21</v>
      </c>
      <c r="Q380" s="18" t="s">
        <v>22</v>
      </c>
      <c r="R380" s="18" t="s">
        <v>23</v>
      </c>
      <c r="S380" s="18" t="s">
        <v>24</v>
      </c>
      <c r="T380" s="26" t="s">
        <v>35</v>
      </c>
    </row>
    <row r="381" spans="1:20" ht="30" customHeight="1">
      <c r="A381" s="20"/>
      <c r="B381" s="27"/>
      <c r="C381" s="28"/>
      <c r="D381" s="28"/>
      <c r="E381" s="28"/>
      <c r="F381" s="28"/>
      <c r="G381" s="28"/>
      <c r="H381" s="28"/>
      <c r="I381" s="28"/>
      <c r="J381" s="28"/>
      <c r="K381" s="20"/>
      <c r="L381" s="27"/>
      <c r="M381" s="28"/>
      <c r="N381" s="28"/>
      <c r="O381" s="28"/>
      <c r="P381" s="28"/>
      <c r="Q381" s="28"/>
      <c r="R381" s="28"/>
      <c r="S381" s="28"/>
      <c r="T381" s="28"/>
    </row>
    <row r="382" spans="2:20" ht="30" customHeight="1">
      <c r="B382" s="30" t="s">
        <v>37</v>
      </c>
      <c r="C382" s="54">
        <f>A377</f>
        <v>26</v>
      </c>
      <c r="D382" s="54">
        <v>4</v>
      </c>
      <c r="E382" s="54">
        <v>6</v>
      </c>
      <c r="F382" s="93">
        <v>8</v>
      </c>
      <c r="G382" s="93"/>
      <c r="H382" s="93">
        <v>10</v>
      </c>
      <c r="I382" s="93"/>
      <c r="K382" s="29"/>
      <c r="L382" s="30" t="s">
        <v>37</v>
      </c>
      <c r="M382" s="36"/>
      <c r="N382" s="36"/>
      <c r="O382" s="36"/>
      <c r="P382" s="98"/>
      <c r="Q382" s="98"/>
      <c r="R382" s="98"/>
      <c r="S382" s="98"/>
      <c r="T382" s="19"/>
    </row>
    <row r="383" spans="1:20" ht="30" customHeight="1">
      <c r="A383" s="95" t="s">
        <v>38</v>
      </c>
      <c r="B383" s="95"/>
      <c r="C383" s="9"/>
      <c r="D383" s="9"/>
      <c r="E383" s="9"/>
      <c r="F383" s="15"/>
      <c r="G383" s="15"/>
      <c r="H383" s="15"/>
      <c r="I383" s="15"/>
      <c r="J383" s="15"/>
      <c r="K383" s="95" t="s">
        <v>38</v>
      </c>
      <c r="L383" s="95"/>
      <c r="M383" s="9"/>
      <c r="N383" s="9"/>
      <c r="O383" s="9"/>
      <c r="P383" s="15"/>
      <c r="Q383" s="15"/>
      <c r="R383" s="15"/>
      <c r="S383" s="15"/>
      <c r="T383" s="15"/>
    </row>
    <row r="384" spans="1:20" ht="30" customHeight="1">
      <c r="A384" s="31"/>
      <c r="B384" s="31"/>
      <c r="C384" s="6"/>
      <c r="D384" s="6"/>
      <c r="E384" s="6"/>
      <c r="F384" s="32"/>
      <c r="G384" s="32"/>
      <c r="H384" s="32"/>
      <c r="I384" s="32"/>
      <c r="J384" s="32"/>
      <c r="K384" s="29"/>
      <c r="L384" s="33"/>
      <c r="P384" s="19"/>
      <c r="Q384" s="19"/>
      <c r="R384" s="19"/>
      <c r="S384" s="19"/>
      <c r="T384" s="19"/>
    </row>
    <row r="385" spans="1:20" ht="30" customHeight="1">
      <c r="A385" s="94" t="s">
        <v>32</v>
      </c>
      <c r="B385" s="94"/>
      <c r="C385" s="94"/>
      <c r="D385" s="13"/>
      <c r="E385" s="94" t="s">
        <v>33</v>
      </c>
      <c r="F385" s="94"/>
      <c r="G385" s="41">
        <f>Input!C290</f>
        <v>0</v>
      </c>
      <c r="H385" s="14"/>
      <c r="I385" s="14"/>
      <c r="J385" s="15"/>
      <c r="K385" s="94" t="s">
        <v>32</v>
      </c>
      <c r="L385" s="94"/>
      <c r="M385" s="94"/>
      <c r="N385" s="13"/>
      <c r="O385" s="94" t="s">
        <v>33</v>
      </c>
      <c r="P385" s="94"/>
      <c r="Q385" s="41"/>
      <c r="R385" s="14"/>
      <c r="S385" s="14"/>
      <c r="T385" s="15"/>
    </row>
    <row r="386" spans="1:20" ht="30" customHeight="1">
      <c r="A386" s="16"/>
      <c r="B386" s="17" t="s">
        <v>16</v>
      </c>
      <c r="C386" s="12" t="s">
        <v>18</v>
      </c>
      <c r="D386" s="12" t="s">
        <v>19</v>
      </c>
      <c r="E386" s="12" t="s">
        <v>20</v>
      </c>
      <c r="F386" s="18"/>
      <c r="G386" s="18"/>
      <c r="H386" s="18"/>
      <c r="I386" s="18"/>
      <c r="K386" s="16" t="s">
        <v>34</v>
      </c>
      <c r="L386" s="17" t="s">
        <v>16</v>
      </c>
      <c r="M386" s="12" t="s">
        <v>18</v>
      </c>
      <c r="N386" s="12" t="s">
        <v>19</v>
      </c>
      <c r="O386" s="12" t="s">
        <v>20</v>
      </c>
      <c r="P386" s="18"/>
      <c r="Q386" s="18"/>
      <c r="R386" s="18"/>
      <c r="S386" s="18"/>
      <c r="T386" s="19"/>
    </row>
    <row r="387" spans="1:20" ht="30" customHeight="1">
      <c r="A387" s="20"/>
      <c r="B387" s="20">
        <f>Input!B290</f>
        <v>0</v>
      </c>
      <c r="C387" s="22"/>
      <c r="D387" s="22"/>
      <c r="E387" s="22"/>
      <c r="K387" s="20">
        <v>1</v>
      </c>
      <c r="L387" s="21"/>
      <c r="M387" s="22"/>
      <c r="N387" s="22"/>
      <c r="O387" s="22"/>
      <c r="P387" s="19"/>
      <c r="Q387" s="19"/>
      <c r="R387" s="19"/>
      <c r="S387" s="19"/>
      <c r="T387" s="19"/>
    </row>
    <row r="388" spans="1:20" ht="30" customHeight="1">
      <c r="A388" s="62" t="str">
        <f>Input!A291</f>
        <v>L</v>
      </c>
      <c r="B388" s="20">
        <f>Input!B291</f>
        <v>0</v>
      </c>
      <c r="C388" s="22"/>
      <c r="D388" s="22"/>
      <c r="E388" s="22"/>
      <c r="K388" s="20">
        <v>2</v>
      </c>
      <c r="L388" s="21"/>
      <c r="M388" s="22"/>
      <c r="N388" s="22"/>
      <c r="O388" s="22"/>
      <c r="P388" s="19"/>
      <c r="Q388" s="19"/>
      <c r="R388" s="19"/>
      <c r="S388" s="19"/>
      <c r="T388" s="19"/>
    </row>
    <row r="389" spans="1:20" ht="30" customHeight="1">
      <c r="A389" s="62" t="str">
        <f>Input!A292</f>
        <v>A</v>
      </c>
      <c r="B389" s="20">
        <f>Input!B292</f>
        <v>0</v>
      </c>
      <c r="C389" s="22"/>
      <c r="D389" s="22"/>
      <c r="E389" s="22"/>
      <c r="K389" s="20">
        <v>3</v>
      </c>
      <c r="L389" s="21"/>
      <c r="M389" s="22"/>
      <c r="N389" s="22"/>
      <c r="O389" s="22"/>
      <c r="P389" s="19"/>
      <c r="Q389" s="19"/>
      <c r="R389" s="19"/>
      <c r="S389" s="19"/>
      <c r="T389" s="19"/>
    </row>
    <row r="390" spans="1:20" ht="30" customHeight="1">
      <c r="A390" s="62" t="str">
        <f>Input!A293</f>
        <v>N</v>
      </c>
      <c r="B390" s="20">
        <f>Input!B293</f>
        <v>0</v>
      </c>
      <c r="C390" s="22"/>
      <c r="D390" s="22"/>
      <c r="E390" s="22"/>
      <c r="K390" s="20">
        <v>4</v>
      </c>
      <c r="L390" s="21"/>
      <c r="M390" s="22"/>
      <c r="N390" s="22"/>
      <c r="O390" s="22"/>
      <c r="P390" s="19"/>
      <c r="Q390" s="19"/>
      <c r="R390" s="19"/>
      <c r="S390" s="19"/>
      <c r="T390" s="19"/>
    </row>
    <row r="391" spans="1:20" ht="30" customHeight="1">
      <c r="A391" s="62" t="str">
        <f>Input!A294</f>
        <v>E</v>
      </c>
      <c r="B391" s="20">
        <f>Input!B294</f>
        <v>0</v>
      </c>
      <c r="C391" s="22"/>
      <c r="D391" s="22"/>
      <c r="E391" s="22"/>
      <c r="K391" s="20">
        <v>5</v>
      </c>
      <c r="L391" s="21"/>
      <c r="M391" s="22"/>
      <c r="N391" s="22"/>
      <c r="O391" s="22"/>
      <c r="P391" s="19"/>
      <c r="Q391" s="19"/>
      <c r="R391" s="19"/>
      <c r="S391" s="19"/>
      <c r="T391" s="19"/>
    </row>
    <row r="392" spans="1:20" ht="30" customHeight="1">
      <c r="A392" s="62"/>
      <c r="B392" s="20">
        <f>Input!B295</f>
        <v>0</v>
      </c>
      <c r="C392" s="22"/>
      <c r="D392" s="22"/>
      <c r="E392" s="22"/>
      <c r="K392" s="20">
        <v>6</v>
      </c>
      <c r="L392" s="21"/>
      <c r="M392" s="22"/>
      <c r="N392" s="22"/>
      <c r="O392" s="22"/>
      <c r="P392" s="19"/>
      <c r="Q392" s="19"/>
      <c r="R392" s="19"/>
      <c r="S392" s="19"/>
      <c r="T392" s="19"/>
    </row>
    <row r="393" spans="1:20" ht="30" customHeight="1">
      <c r="A393" s="62">
        <f>Input!A296</f>
        <v>0</v>
      </c>
      <c r="B393" s="20">
        <f>Input!B296</f>
        <v>0</v>
      </c>
      <c r="C393" s="22"/>
      <c r="D393" s="22"/>
      <c r="E393" s="22"/>
      <c r="K393" s="20">
        <v>7</v>
      </c>
      <c r="L393" s="21"/>
      <c r="M393" s="22"/>
      <c r="N393" s="22"/>
      <c r="O393" s="22"/>
      <c r="P393" s="19"/>
      <c r="Q393" s="19"/>
      <c r="R393" s="19"/>
      <c r="S393" s="19"/>
      <c r="T393" s="19"/>
    </row>
    <row r="394" spans="1:20" ht="30" customHeight="1">
      <c r="A394" s="62"/>
      <c r="B394" s="20">
        <f>Input!B297</f>
        <v>0</v>
      </c>
      <c r="C394" s="22"/>
      <c r="D394" s="22"/>
      <c r="E394" s="22"/>
      <c r="K394" s="20">
        <v>8</v>
      </c>
      <c r="L394" s="21"/>
      <c r="M394" s="22"/>
      <c r="N394" s="22"/>
      <c r="O394" s="22"/>
      <c r="P394" s="19"/>
      <c r="Q394" s="19"/>
      <c r="R394" s="19"/>
      <c r="S394" s="19"/>
      <c r="T394" s="19"/>
    </row>
    <row r="395" spans="1:20" ht="30" customHeight="1">
      <c r="A395" s="20"/>
      <c r="B395" s="20">
        <f>Input!B298</f>
        <v>0</v>
      </c>
      <c r="C395" s="22"/>
      <c r="D395" s="22"/>
      <c r="E395" s="22"/>
      <c r="F395" s="23"/>
      <c r="G395" s="24"/>
      <c r="H395" s="24"/>
      <c r="I395" s="24"/>
      <c r="J395" s="25"/>
      <c r="K395" s="20">
        <v>9</v>
      </c>
      <c r="L395" s="21"/>
      <c r="M395" s="22"/>
      <c r="N395" s="22"/>
      <c r="O395" s="22"/>
      <c r="P395" s="23"/>
      <c r="Q395" s="24"/>
      <c r="R395" s="24"/>
      <c r="S395" s="24"/>
      <c r="T395" s="24"/>
    </row>
    <row r="396" spans="1:20" ht="30" customHeight="1">
      <c r="A396" s="20"/>
      <c r="B396" s="20" t="str">
        <f>Input!B299</f>
        <v>Split Score</v>
      </c>
      <c r="C396" s="22"/>
      <c r="D396" s="22"/>
      <c r="E396" s="22"/>
      <c r="F396" s="18" t="s">
        <v>21</v>
      </c>
      <c r="G396" s="18" t="s">
        <v>22</v>
      </c>
      <c r="H396" s="18" t="s">
        <v>23</v>
      </c>
      <c r="I396" s="18" t="s">
        <v>24</v>
      </c>
      <c r="J396" s="26" t="s">
        <v>35</v>
      </c>
      <c r="K396" s="20">
        <v>10</v>
      </c>
      <c r="L396" s="21"/>
      <c r="M396" s="22"/>
      <c r="N396" s="22"/>
      <c r="O396" s="22"/>
      <c r="P396" s="18" t="s">
        <v>21</v>
      </c>
      <c r="Q396" s="18" t="s">
        <v>22</v>
      </c>
      <c r="R396" s="18" t="s">
        <v>23</v>
      </c>
      <c r="S396" s="18" t="s">
        <v>24</v>
      </c>
      <c r="T396" s="26" t="s">
        <v>35</v>
      </c>
    </row>
    <row r="397" spans="1:20" ht="30" customHeight="1">
      <c r="A397" s="20"/>
      <c r="B397" s="27"/>
      <c r="C397" s="28"/>
      <c r="D397" s="28"/>
      <c r="E397" s="28"/>
      <c r="F397" s="28"/>
      <c r="G397" s="28"/>
      <c r="H397" s="28"/>
      <c r="I397" s="28"/>
      <c r="J397" s="28"/>
      <c r="K397" s="20" t="s">
        <v>36</v>
      </c>
      <c r="L397" s="27"/>
      <c r="M397" s="28"/>
      <c r="N397" s="28"/>
      <c r="O397" s="28"/>
      <c r="P397" s="28"/>
      <c r="Q397" s="28"/>
      <c r="R397" s="28"/>
      <c r="S397" s="28"/>
      <c r="T397" s="28"/>
    </row>
    <row r="398" spans="2:20" ht="30" customHeight="1">
      <c r="B398" s="30" t="s">
        <v>37</v>
      </c>
      <c r="C398" s="54"/>
      <c r="D398" s="54"/>
      <c r="E398" s="54"/>
      <c r="F398" s="93"/>
      <c r="G398" s="93"/>
      <c r="H398" s="93"/>
      <c r="I398" s="93"/>
      <c r="K398" s="29"/>
      <c r="L398" s="30" t="s">
        <v>37</v>
      </c>
      <c r="M398" s="22"/>
      <c r="N398" s="22"/>
      <c r="O398" s="22"/>
      <c r="P398" s="98"/>
      <c r="Q398" s="98"/>
      <c r="R398" s="98"/>
      <c r="S398" s="98"/>
      <c r="T398" s="19"/>
    </row>
    <row r="399" spans="1:20" ht="30" customHeight="1">
      <c r="A399" s="95" t="s">
        <v>38</v>
      </c>
      <c r="B399" s="95"/>
      <c r="C399" s="9"/>
      <c r="D399" s="9"/>
      <c r="E399" s="9"/>
      <c r="F399" s="15"/>
      <c r="G399" s="15"/>
      <c r="H399" s="15"/>
      <c r="I399" s="15"/>
      <c r="J399" s="15"/>
      <c r="K399" s="95" t="s">
        <v>38</v>
      </c>
      <c r="L399" s="95"/>
      <c r="M399" s="9"/>
      <c r="N399" s="9"/>
      <c r="O399" s="9"/>
      <c r="P399" s="15"/>
      <c r="Q399" s="15"/>
      <c r="R399" s="15"/>
      <c r="S399" s="15"/>
      <c r="T399" s="15"/>
    </row>
    <row r="400" spans="1:20" ht="30" customHeight="1">
      <c r="A400" s="31"/>
      <c r="B400" s="31"/>
      <c r="C400" s="6"/>
      <c r="D400" s="6"/>
      <c r="E400" s="6"/>
      <c r="F400" s="32"/>
      <c r="G400" s="32"/>
      <c r="H400" s="32"/>
      <c r="I400" s="32"/>
      <c r="J400" s="32"/>
      <c r="K400" s="29"/>
      <c r="L400" s="33"/>
      <c r="P400" s="19"/>
      <c r="Q400" s="19"/>
      <c r="R400" s="19"/>
      <c r="S400" s="19"/>
      <c r="T400" s="19"/>
    </row>
  </sheetData>
  <sheetProtection/>
  <mergeCells count="250">
    <mergeCell ref="P398:Q398"/>
    <mergeCell ref="R398:S398"/>
    <mergeCell ref="A399:B399"/>
    <mergeCell ref="K399:L399"/>
    <mergeCell ref="F398:G398"/>
    <mergeCell ref="H398:I398"/>
    <mergeCell ref="R382:S382"/>
    <mergeCell ref="A383:B383"/>
    <mergeCell ref="K383:L383"/>
    <mergeCell ref="A385:C385"/>
    <mergeCell ref="E385:F385"/>
    <mergeCell ref="K385:M385"/>
    <mergeCell ref="O385:P385"/>
    <mergeCell ref="F382:G382"/>
    <mergeCell ref="H382:I382"/>
    <mergeCell ref="P382:Q382"/>
    <mergeCell ref="A367:B367"/>
    <mergeCell ref="K367:L367"/>
    <mergeCell ref="A369:C369"/>
    <mergeCell ref="E369:F369"/>
    <mergeCell ref="K369:M369"/>
    <mergeCell ref="O369:P369"/>
    <mergeCell ref="R350:S350"/>
    <mergeCell ref="A351:B351"/>
    <mergeCell ref="K351:L351"/>
    <mergeCell ref="A353:C353"/>
    <mergeCell ref="E353:F353"/>
    <mergeCell ref="K353:M353"/>
    <mergeCell ref="F366:G366"/>
    <mergeCell ref="H366:I366"/>
    <mergeCell ref="P366:Q366"/>
    <mergeCell ref="R366:S366"/>
    <mergeCell ref="A335:B335"/>
    <mergeCell ref="K335:L335"/>
    <mergeCell ref="A337:C337"/>
    <mergeCell ref="E337:F337"/>
    <mergeCell ref="K337:M337"/>
    <mergeCell ref="O353:P353"/>
    <mergeCell ref="O337:P337"/>
    <mergeCell ref="F350:G350"/>
    <mergeCell ref="H350:I350"/>
    <mergeCell ref="P350:Q350"/>
    <mergeCell ref="R318:S318"/>
    <mergeCell ref="A319:B319"/>
    <mergeCell ref="K319:L319"/>
    <mergeCell ref="A321:C321"/>
    <mergeCell ref="E321:F321"/>
    <mergeCell ref="K321:M321"/>
    <mergeCell ref="F334:G334"/>
    <mergeCell ref="H334:I334"/>
    <mergeCell ref="P334:Q334"/>
    <mergeCell ref="R334:S334"/>
    <mergeCell ref="A303:B303"/>
    <mergeCell ref="K303:L303"/>
    <mergeCell ref="A305:C305"/>
    <mergeCell ref="E305:F305"/>
    <mergeCell ref="K305:M305"/>
    <mergeCell ref="O321:P321"/>
    <mergeCell ref="O305:P305"/>
    <mergeCell ref="F318:G318"/>
    <mergeCell ref="H318:I318"/>
    <mergeCell ref="P318:Q318"/>
    <mergeCell ref="R286:S286"/>
    <mergeCell ref="A287:B287"/>
    <mergeCell ref="K287:L287"/>
    <mergeCell ref="A289:C289"/>
    <mergeCell ref="E289:F289"/>
    <mergeCell ref="K289:M289"/>
    <mergeCell ref="F302:G302"/>
    <mergeCell ref="H302:I302"/>
    <mergeCell ref="P302:Q302"/>
    <mergeCell ref="R302:S302"/>
    <mergeCell ref="A271:B271"/>
    <mergeCell ref="K271:L271"/>
    <mergeCell ref="A273:C273"/>
    <mergeCell ref="E273:F273"/>
    <mergeCell ref="K273:M273"/>
    <mergeCell ref="O289:P289"/>
    <mergeCell ref="O273:P273"/>
    <mergeCell ref="F286:G286"/>
    <mergeCell ref="H286:I286"/>
    <mergeCell ref="P286:Q286"/>
    <mergeCell ref="R254:S254"/>
    <mergeCell ref="A255:B255"/>
    <mergeCell ref="K255:L255"/>
    <mergeCell ref="A257:C257"/>
    <mergeCell ref="E257:F257"/>
    <mergeCell ref="K257:M257"/>
    <mergeCell ref="F270:G270"/>
    <mergeCell ref="H270:I270"/>
    <mergeCell ref="P270:Q270"/>
    <mergeCell ref="R270:S270"/>
    <mergeCell ref="A239:B239"/>
    <mergeCell ref="K239:L239"/>
    <mergeCell ref="A241:C241"/>
    <mergeCell ref="E241:F241"/>
    <mergeCell ref="K241:M241"/>
    <mergeCell ref="O257:P257"/>
    <mergeCell ref="O241:P241"/>
    <mergeCell ref="F254:G254"/>
    <mergeCell ref="H254:I254"/>
    <mergeCell ref="P254:Q254"/>
    <mergeCell ref="R222:S222"/>
    <mergeCell ref="A223:B223"/>
    <mergeCell ref="K223:L223"/>
    <mergeCell ref="A225:C225"/>
    <mergeCell ref="E225:F225"/>
    <mergeCell ref="K225:M225"/>
    <mergeCell ref="F238:G238"/>
    <mergeCell ref="H238:I238"/>
    <mergeCell ref="P238:Q238"/>
    <mergeCell ref="R238:S238"/>
    <mergeCell ref="A207:B207"/>
    <mergeCell ref="K207:L207"/>
    <mergeCell ref="A209:C209"/>
    <mergeCell ref="E209:F209"/>
    <mergeCell ref="K209:M209"/>
    <mergeCell ref="O225:P225"/>
    <mergeCell ref="O209:P209"/>
    <mergeCell ref="F222:G222"/>
    <mergeCell ref="H222:I222"/>
    <mergeCell ref="P222:Q222"/>
    <mergeCell ref="R190:S190"/>
    <mergeCell ref="A191:B191"/>
    <mergeCell ref="K191:L191"/>
    <mergeCell ref="A193:C193"/>
    <mergeCell ref="E193:F193"/>
    <mergeCell ref="K193:M193"/>
    <mergeCell ref="F206:G206"/>
    <mergeCell ref="H206:I206"/>
    <mergeCell ref="P206:Q206"/>
    <mergeCell ref="R206:S206"/>
    <mergeCell ref="A175:B175"/>
    <mergeCell ref="K175:L175"/>
    <mergeCell ref="A177:C177"/>
    <mergeCell ref="E177:F177"/>
    <mergeCell ref="K177:M177"/>
    <mergeCell ref="O193:P193"/>
    <mergeCell ref="O177:P177"/>
    <mergeCell ref="F190:G190"/>
    <mergeCell ref="H190:I190"/>
    <mergeCell ref="P190:Q190"/>
    <mergeCell ref="R158:S158"/>
    <mergeCell ref="A159:B159"/>
    <mergeCell ref="K159:L159"/>
    <mergeCell ref="A161:C161"/>
    <mergeCell ref="E161:F161"/>
    <mergeCell ref="K161:M161"/>
    <mergeCell ref="F174:G174"/>
    <mergeCell ref="H174:I174"/>
    <mergeCell ref="P174:Q174"/>
    <mergeCell ref="R174:S174"/>
    <mergeCell ref="A143:B143"/>
    <mergeCell ref="K143:L143"/>
    <mergeCell ref="A145:C145"/>
    <mergeCell ref="E145:F145"/>
    <mergeCell ref="K145:M145"/>
    <mergeCell ref="O161:P161"/>
    <mergeCell ref="O145:P145"/>
    <mergeCell ref="F158:G158"/>
    <mergeCell ref="H158:I158"/>
    <mergeCell ref="P158:Q158"/>
    <mergeCell ref="R126:S126"/>
    <mergeCell ref="A127:B127"/>
    <mergeCell ref="K127:L127"/>
    <mergeCell ref="A129:C129"/>
    <mergeCell ref="E129:F129"/>
    <mergeCell ref="K129:M129"/>
    <mergeCell ref="F142:G142"/>
    <mergeCell ref="H142:I142"/>
    <mergeCell ref="P142:Q142"/>
    <mergeCell ref="R142:S142"/>
    <mergeCell ref="A111:B111"/>
    <mergeCell ref="K111:L111"/>
    <mergeCell ref="A113:C113"/>
    <mergeCell ref="E113:F113"/>
    <mergeCell ref="K113:M113"/>
    <mergeCell ref="O129:P129"/>
    <mergeCell ref="O113:P113"/>
    <mergeCell ref="F126:G126"/>
    <mergeCell ref="H126:I126"/>
    <mergeCell ref="P126:Q126"/>
    <mergeCell ref="R94:S94"/>
    <mergeCell ref="A95:B95"/>
    <mergeCell ref="K95:L95"/>
    <mergeCell ref="A97:C97"/>
    <mergeCell ref="E97:F97"/>
    <mergeCell ref="K97:M97"/>
    <mergeCell ref="F110:G110"/>
    <mergeCell ref="H110:I110"/>
    <mergeCell ref="P110:Q110"/>
    <mergeCell ref="R110:S110"/>
    <mergeCell ref="A79:B79"/>
    <mergeCell ref="K79:L79"/>
    <mergeCell ref="A81:C81"/>
    <mergeCell ref="E81:F81"/>
    <mergeCell ref="K81:M81"/>
    <mergeCell ref="O97:P97"/>
    <mergeCell ref="O81:P81"/>
    <mergeCell ref="F94:G94"/>
    <mergeCell ref="H94:I94"/>
    <mergeCell ref="P94:Q94"/>
    <mergeCell ref="R62:S62"/>
    <mergeCell ref="A63:B63"/>
    <mergeCell ref="K63:L63"/>
    <mergeCell ref="A65:C65"/>
    <mergeCell ref="E65:F65"/>
    <mergeCell ref="K65:M65"/>
    <mergeCell ref="F78:G78"/>
    <mergeCell ref="H78:I78"/>
    <mergeCell ref="P78:Q78"/>
    <mergeCell ref="R78:S78"/>
    <mergeCell ref="A47:B47"/>
    <mergeCell ref="K47:L47"/>
    <mergeCell ref="A49:C49"/>
    <mergeCell ref="E49:F49"/>
    <mergeCell ref="K49:M49"/>
    <mergeCell ref="O65:P65"/>
    <mergeCell ref="O49:P49"/>
    <mergeCell ref="F62:G62"/>
    <mergeCell ref="H62:I62"/>
    <mergeCell ref="P62:Q62"/>
    <mergeCell ref="R30:S30"/>
    <mergeCell ref="A31:B31"/>
    <mergeCell ref="K31:L31"/>
    <mergeCell ref="A33:C33"/>
    <mergeCell ref="E33:F33"/>
    <mergeCell ref="K33:M33"/>
    <mergeCell ref="A15:B15"/>
    <mergeCell ref="K15:L15"/>
    <mergeCell ref="A17:C17"/>
    <mergeCell ref="E17:F17"/>
    <mergeCell ref="K17:M17"/>
    <mergeCell ref="O33:P33"/>
    <mergeCell ref="H14:I14"/>
    <mergeCell ref="P14:Q14"/>
    <mergeCell ref="F46:G46"/>
    <mergeCell ref="H46:I46"/>
    <mergeCell ref="P46:Q46"/>
    <mergeCell ref="R46:S46"/>
    <mergeCell ref="R14:S14"/>
    <mergeCell ref="O17:P17"/>
    <mergeCell ref="F30:G30"/>
    <mergeCell ref="H30:I30"/>
    <mergeCell ref="P30:Q30"/>
    <mergeCell ref="A1:C1"/>
    <mergeCell ref="E1:F1"/>
    <mergeCell ref="K1:M1"/>
    <mergeCell ref="O1:P1"/>
    <mergeCell ref="F14:G14"/>
  </mergeCells>
  <printOptions/>
  <pageMargins left="0.3" right="0.5" top="1" bottom="1" header="0.5" footer="0.5"/>
  <pageSetup horizontalDpi="600" verticalDpi="600" orientation="landscape" scale="96" r:id="rId2"/>
  <headerFooter alignWithMargins="0">
    <oddFooter>&amp;C&amp;"Arial,Bold"&amp;14Remember to write scores on and total last page&amp;R&amp;P</oddFooter>
  </headerFooter>
  <rowBreaks count="1" manualBreakCount="1">
    <brk id="16" max="19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Gateway_User</dc:creator>
  <cp:keywords/>
  <dc:description/>
  <cp:lastModifiedBy>Tom Stockton</cp:lastModifiedBy>
  <cp:lastPrinted>2013-01-19T21:44:51Z</cp:lastPrinted>
  <dcterms:created xsi:type="dcterms:W3CDTF">2005-01-05T16:01:50Z</dcterms:created>
  <dcterms:modified xsi:type="dcterms:W3CDTF">2013-01-19T21:44:58Z</dcterms:modified>
  <cp:category/>
  <cp:version/>
  <cp:contentType/>
  <cp:contentStatus/>
</cp:coreProperties>
</file>