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47" firstSheet="1" activeTab="7"/>
  </bookViews>
  <sheets>
    <sheet name="Sign In" sheetId="1" r:id="rId1"/>
    <sheet name="Input" sheetId="2" r:id="rId2"/>
    <sheet name="Boy's Singles" sheetId="3" r:id="rId3"/>
    <sheet name="Boy's Team" sheetId="4" r:id="rId4"/>
    <sheet name="Boy's Bracket" sheetId="5" r:id="rId5"/>
    <sheet name="Girl's Singles" sheetId="6" r:id="rId6"/>
    <sheet name="Girl's Team" sheetId="7" r:id="rId7"/>
    <sheet name="Girl's Bracket" sheetId="8" r:id="rId8"/>
    <sheet name="Score Sheets" sheetId="9" r:id="rId9"/>
    <sheet name="Match Sheets" sheetId="10" r:id="rId10"/>
  </sheets>
  <definedNames>
    <definedName name="_xlnm._FilterDatabase" localSheetId="2" hidden="1">'Boy''s Singles'!$C$1:$C$252</definedName>
    <definedName name="_xlnm._FilterDatabase" localSheetId="5" hidden="1">'Girl''s Singles'!$C$1:$C$251</definedName>
    <definedName name="_xlnm.Print_Area" localSheetId="4">'Boy''s Bracket'!$A$1:$AG$50</definedName>
    <definedName name="_xlnm.Print_Area" localSheetId="2">'Boy''s Singles'!$A$1:$G$144</definedName>
    <definedName name="_xlnm.Print_Area" localSheetId="3">'Boy''s Team'!$A$1:$M$22</definedName>
    <definedName name="_xlnm.Print_Area" localSheetId="7">'Girl''s Bracket'!$A$1:$AE$50</definedName>
    <definedName name="_xlnm.Print_Area" localSheetId="5">'Girl''s Singles'!$A$1:$G$126</definedName>
    <definedName name="_xlnm.Print_Area" localSheetId="6">'Girl''s Team'!$A$1:$M$20</definedName>
    <definedName name="_xlnm.Print_Area" localSheetId="9">'Match Sheets'!$A$1:$I$33</definedName>
    <definedName name="_xlnm.Print_Area" localSheetId="8">'Score Sheets'!$A$1:$T$400</definedName>
    <definedName name="_xlnm.Print_Area" localSheetId="0">'Sign In'!$A$1:$G$34</definedName>
    <definedName name="_xlnm.Print_Titles" localSheetId="2">'Boy''s Singles'!$1:$1</definedName>
    <definedName name="_xlnm.Print_Titles" localSheetId="5">'Girl''s Singles'!$1:$1</definedName>
  </definedNames>
  <calcPr fullCalcOnLoad="1"/>
</workbook>
</file>

<file path=xl/sharedStrings.xml><?xml version="1.0" encoding="utf-8"?>
<sst xmlns="http://schemas.openxmlformats.org/spreadsheetml/2006/main" count="2256" uniqueCount="324">
  <si>
    <t>Bowler</t>
  </si>
  <si>
    <t>School</t>
  </si>
  <si>
    <t>Game 1</t>
  </si>
  <si>
    <t>Game 2</t>
  </si>
  <si>
    <t>Game 3</t>
  </si>
  <si>
    <t>Baker 1</t>
  </si>
  <si>
    <t>Baker 2</t>
  </si>
  <si>
    <t>Baker 3</t>
  </si>
  <si>
    <t>Baker 4</t>
  </si>
  <si>
    <t>Totals</t>
  </si>
  <si>
    <t>Place</t>
  </si>
  <si>
    <t>Champion</t>
  </si>
  <si>
    <t>Runner Up</t>
  </si>
  <si>
    <t>School:</t>
  </si>
  <si>
    <t>Lanes</t>
  </si>
  <si>
    <t>COACH SIGNATURE</t>
  </si>
  <si>
    <t>Starting Lane</t>
  </si>
  <si>
    <t>Check In</t>
  </si>
  <si>
    <t>Boy's</t>
  </si>
  <si>
    <t>Girl's</t>
  </si>
  <si>
    <t>Total</t>
  </si>
  <si>
    <t xml:space="preserve">Coach </t>
  </si>
  <si>
    <t>Coach</t>
  </si>
  <si>
    <t>Lane</t>
  </si>
  <si>
    <t>Baker 5</t>
  </si>
  <si>
    <t>Baker 6</t>
  </si>
  <si>
    <t>Less</t>
  </si>
  <si>
    <t>L</t>
  </si>
  <si>
    <t>A</t>
  </si>
  <si>
    <t>N</t>
  </si>
  <si>
    <t>E</t>
  </si>
  <si>
    <t>Baker 1&amp;2</t>
  </si>
  <si>
    <t>Baker 3&amp;4</t>
  </si>
  <si>
    <t>Baker 5&amp;6</t>
  </si>
  <si>
    <t>Baker</t>
  </si>
  <si>
    <t>Smallest Baker</t>
  </si>
  <si>
    <t>Monitor Lanes Bay City, MI</t>
  </si>
  <si>
    <t>Bangor John Glenn Holiday Invitational</t>
  </si>
  <si>
    <t>Monitor Lanes</t>
  </si>
  <si>
    <t>Bay City, Michigan</t>
  </si>
  <si>
    <t>Lane 23-24</t>
  </si>
  <si>
    <t>Lane 25-26</t>
  </si>
  <si>
    <t>Lane 27-28</t>
  </si>
  <si>
    <t>Lane 29-30</t>
  </si>
  <si>
    <t>Lane 31-32</t>
  </si>
  <si>
    <t>Lane 33-34</t>
  </si>
  <si>
    <t>Lane 35-36</t>
  </si>
  <si>
    <t>Lane 37-38</t>
  </si>
  <si>
    <t>Lane 3-4</t>
  </si>
  <si>
    <t>Lane 7-8</t>
  </si>
  <si>
    <t>Lane 9-10</t>
  </si>
  <si>
    <t>Lane 13-14</t>
  </si>
  <si>
    <t>Lane 15-16</t>
  </si>
  <si>
    <t>Lane 17-18</t>
  </si>
  <si>
    <t>Remember to write score on back page also!</t>
  </si>
  <si>
    <t>Step Ladder Finals</t>
  </si>
  <si>
    <t>Third Place</t>
  </si>
  <si>
    <t>Fourth Place</t>
  </si>
  <si>
    <t>First Round Lanes 5-6</t>
  </si>
  <si>
    <t>Lane 19-20</t>
  </si>
  <si>
    <t>Second Round Lanes 11-12</t>
  </si>
  <si>
    <t>First Round Lanes 11-12</t>
  </si>
  <si>
    <t>Lane 1-2</t>
  </si>
  <si>
    <t>SS</t>
  </si>
  <si>
    <t>Second Round     Lanes 5-6</t>
  </si>
  <si>
    <t>Championship Round         Lanes 5-6</t>
  </si>
  <si>
    <t>EUCLID AUTOMOTIVE</t>
  </si>
  <si>
    <t>SUPPLY</t>
  </si>
  <si>
    <t>Bay City John Glenn Holiday Invitational</t>
  </si>
  <si>
    <t>Championship Round   Lanes 11-12</t>
  </si>
  <si>
    <t>South Lyon East</t>
  </si>
  <si>
    <t>Oscoda</t>
  </si>
  <si>
    <t>Owosso</t>
  </si>
  <si>
    <t>Sturgis</t>
  </si>
  <si>
    <t>Tawas</t>
  </si>
  <si>
    <t xml:space="preserve">South Lyon </t>
  </si>
  <si>
    <t>Carmen Ainsworth</t>
  </si>
  <si>
    <t>Sandusky</t>
  </si>
  <si>
    <t>Sterling Heights Stevenson</t>
  </si>
  <si>
    <t>Bay City Western</t>
  </si>
  <si>
    <t>Flint Kearsley</t>
  </si>
  <si>
    <t>Bay City John Glenn</t>
  </si>
  <si>
    <t>Swartz Creek</t>
  </si>
  <si>
    <t>Battle Creek Pennfield</t>
  </si>
  <si>
    <t>Grand Blanc</t>
  </si>
  <si>
    <t>Bay City All Saints</t>
  </si>
  <si>
    <t>Reese</t>
  </si>
  <si>
    <t>L'Anse Creuse North</t>
  </si>
  <si>
    <t>Davison</t>
  </si>
  <si>
    <t>South Lyon</t>
  </si>
  <si>
    <t>Carman Ainsworth</t>
  </si>
  <si>
    <t>Brandon Freese</t>
  </si>
  <si>
    <t>Brendan Grifka</t>
  </si>
  <si>
    <t>Ashton Huckins</t>
  </si>
  <si>
    <t>Nicholas Stewart</t>
  </si>
  <si>
    <t>Chris Clark</t>
  </si>
  <si>
    <t>Evan Laskey</t>
  </si>
  <si>
    <t>Ethan Swincicki</t>
  </si>
  <si>
    <t>Sean McKee</t>
  </si>
  <si>
    <t>Logan Switala</t>
  </si>
  <si>
    <t>Gabby Carlisle</t>
  </si>
  <si>
    <t>Sara Covaleski</t>
  </si>
  <si>
    <t>Madison Jones</t>
  </si>
  <si>
    <t>Sally Pudvan</t>
  </si>
  <si>
    <t>Camorra Reinbolt</t>
  </si>
  <si>
    <t>Olivia Gwizdala</t>
  </si>
  <si>
    <t>Makayla Skidmore</t>
  </si>
  <si>
    <t>Kelsey Kipp</t>
  </si>
  <si>
    <t>Steffanie Woodman</t>
  </si>
  <si>
    <t>Megan Elwell</t>
  </si>
  <si>
    <t>Haley Hooper</t>
  </si>
  <si>
    <t>Joe Larsen</t>
  </si>
  <si>
    <t>Nick Hohnberger</t>
  </si>
  <si>
    <t>Sean Young</t>
  </si>
  <si>
    <t>Trace Davis</t>
  </si>
  <si>
    <t>James Ruoff</t>
  </si>
  <si>
    <t>Carson Dyer</t>
  </si>
  <si>
    <t>Lauryn Yonkey</t>
  </si>
  <si>
    <t>Erin Emmrich</t>
  </si>
  <si>
    <t>Jannah LaBean</t>
  </si>
  <si>
    <t>Chelsea Potvin</t>
  </si>
  <si>
    <t>Caroline Czyzewski</t>
  </si>
  <si>
    <t>Rileigh Benson</t>
  </si>
  <si>
    <t>Madelyn Guzick</t>
  </si>
  <si>
    <t>Ashton Rider</t>
  </si>
  <si>
    <t>Ashley Barati</t>
  </si>
  <si>
    <t>Courtney Yaldoo</t>
  </si>
  <si>
    <t>Anna Knechtel</t>
  </si>
  <si>
    <t>Kierra Hamblin</t>
  </si>
  <si>
    <t>Thomas Kliein</t>
  </si>
  <si>
    <t>Ben Houck</t>
  </si>
  <si>
    <t>Michael Louvar</t>
  </si>
  <si>
    <t>Kyle Cameon</t>
  </si>
  <si>
    <t>Dalton Cherry</t>
  </si>
  <si>
    <t>Kendon Hamblin</t>
  </si>
  <si>
    <t>Matt Sroka</t>
  </si>
  <si>
    <t>Owen Hall</t>
  </si>
  <si>
    <t>Logan Rigdon</t>
  </si>
  <si>
    <t>Donald Waddell</t>
  </si>
  <si>
    <t>Ben Goupil</t>
  </si>
  <si>
    <t>Max Murphy</t>
  </si>
  <si>
    <t>Cole Kaufman</t>
  </si>
  <si>
    <t>Luke Handa</t>
  </si>
  <si>
    <t>Logan Livingston</t>
  </si>
  <si>
    <t>Andrew Zavatsky</t>
  </si>
  <si>
    <t>Andrew Peterson</t>
  </si>
  <si>
    <t>Caeden Hunter</t>
  </si>
  <si>
    <t>Mason Coon</t>
  </si>
  <si>
    <t>Matt Miller</t>
  </si>
  <si>
    <t>Megan Martin</t>
  </si>
  <si>
    <t>Kailey Mize</t>
  </si>
  <si>
    <t>Isabella Nappi</t>
  </si>
  <si>
    <t>Emily Kelly</t>
  </si>
  <si>
    <t>Clarissa Baldwin</t>
  </si>
  <si>
    <t>Leah Williams</t>
  </si>
  <si>
    <t>Morgan Coon</t>
  </si>
  <si>
    <t>Kyle Langworthy</t>
  </si>
  <si>
    <t>Chase Gebhardt</t>
  </si>
  <si>
    <t>Ethan Burke</t>
  </si>
  <si>
    <t>Seth Varner</t>
  </si>
  <si>
    <t>Jake Reid</t>
  </si>
  <si>
    <t>Justin Todd</t>
  </si>
  <si>
    <t>Zachary Rhodes</t>
  </si>
  <si>
    <t>Charles Hall Jr.</t>
  </si>
  <si>
    <t>Wayna Montgomery</t>
  </si>
  <si>
    <t>Joey Wheeler</t>
  </si>
  <si>
    <t>Masen Ancira</t>
  </si>
  <si>
    <t>Jujuan Caldwell</t>
  </si>
  <si>
    <t>Maxwell Carroll</t>
  </si>
  <si>
    <t>Aaron Brown-O'Dell</t>
  </si>
  <si>
    <t>Blake Lindsey</t>
  </si>
  <si>
    <t>Zachary Gage</t>
  </si>
  <si>
    <t>Reese Ferguson</t>
  </si>
  <si>
    <t>William Parish</t>
  </si>
  <si>
    <t>Lauryn Hopkins</t>
  </si>
  <si>
    <t>Samantha Fitzsimmons</t>
  </si>
  <si>
    <t>Jessica Tschannen</t>
  </si>
  <si>
    <t>Lyndsey Spillers</t>
  </si>
  <si>
    <t>Taelynn Robinson</t>
  </si>
  <si>
    <t>Kayla Tillmon</t>
  </si>
  <si>
    <t>Haley Ake</t>
  </si>
  <si>
    <t>Destiny Lacy</t>
  </si>
  <si>
    <t>Jordan Thacker</t>
  </si>
  <si>
    <t>Kirsten Mikkola</t>
  </si>
  <si>
    <t>Ashley Johnson</t>
  </si>
  <si>
    <t>Gretchen Fanslau</t>
  </si>
  <si>
    <t>Megan Duda</t>
  </si>
  <si>
    <t>Brady McClellan</t>
  </si>
  <si>
    <t>Dylan Dimmig</t>
  </si>
  <si>
    <t>Seth Finley</t>
  </si>
  <si>
    <t>Connor Finley</t>
  </si>
  <si>
    <t>Jacob Fanslau</t>
  </si>
  <si>
    <t>Bo Schember</t>
  </si>
  <si>
    <t>Hunter Seeger</t>
  </si>
  <si>
    <t>Ben Harris</t>
  </si>
  <si>
    <t>Christian Day</t>
  </si>
  <si>
    <t>Jordan Robinson</t>
  </si>
  <si>
    <t>Barbara Hawes</t>
  </si>
  <si>
    <t>Karlee Griffin</t>
  </si>
  <si>
    <t>Emma Boychuk</t>
  </si>
  <si>
    <t>Alexis Roof</t>
  </si>
  <si>
    <t>Samantha Timm</t>
  </si>
  <si>
    <t>Mary Wheeler</t>
  </si>
  <si>
    <t>Nathan Maxwell</t>
  </si>
  <si>
    <t>Zack Billot</t>
  </si>
  <si>
    <t>Kyle Pardy</t>
  </si>
  <si>
    <t>Trenton Pardy</t>
  </si>
  <si>
    <t>Adam Cahoon</t>
  </si>
  <si>
    <t>David Leen</t>
  </si>
  <si>
    <t>Joshua Bradley</t>
  </si>
  <si>
    <t>Ashlyn Robinson</t>
  </si>
  <si>
    <t>Allie Conner</t>
  </si>
  <si>
    <t>Shelby Hoff</t>
  </si>
  <si>
    <t>Brooke Spillane</t>
  </si>
  <si>
    <t>Keylea Davis</t>
  </si>
  <si>
    <t>Jamie Hineman</t>
  </si>
  <si>
    <t>Sarah Hubbard</t>
  </si>
  <si>
    <t>Riley Meade</t>
  </si>
  <si>
    <t>Emily Paupert</t>
  </si>
  <si>
    <t>Allyson Sand</t>
  </si>
  <si>
    <t>Madison Staretmans</t>
  </si>
  <si>
    <t>Jasmine Hunter</t>
  </si>
  <si>
    <t>Natalie Meade</t>
  </si>
  <si>
    <t>Evan DeBruyne</t>
  </si>
  <si>
    <t>Micael Torres</t>
  </si>
  <si>
    <t>Cory Mazure</t>
  </si>
  <si>
    <t>Zackary Jarfas</t>
  </si>
  <si>
    <t>Dylan Farris</t>
  </si>
  <si>
    <t>Blake Wamken</t>
  </si>
  <si>
    <t>James Mazure</t>
  </si>
  <si>
    <t>Austin Trudell</t>
  </si>
  <si>
    <t>Kiefer Hurt</t>
  </si>
  <si>
    <t>Garret Hurt</t>
  </si>
  <si>
    <t>Drew Sawicki</t>
  </si>
  <si>
    <t>Zak King</t>
  </si>
  <si>
    <t>Sam Macciarolo</t>
  </si>
  <si>
    <t>Eric Walrath</t>
  </si>
  <si>
    <t>Reagan Austin</t>
  </si>
  <si>
    <t>Kate Riha</t>
  </si>
  <si>
    <t>Makayla Stamper</t>
  </si>
  <si>
    <t>Brooke Werner</t>
  </si>
  <si>
    <t>Jordan Rempert</t>
  </si>
  <si>
    <t>Aubree Irish</t>
  </si>
  <si>
    <t>Marissa Spalding</t>
  </si>
  <si>
    <t>Ashley Abrams</t>
  </si>
  <si>
    <t>Shelby Gokee</t>
  </si>
  <si>
    <t>Laken Williamson</t>
  </si>
  <si>
    <t>Brendan Coffman</t>
  </si>
  <si>
    <t>Brandon Czarnopys</t>
  </si>
  <si>
    <t>Jhakab Hickey</t>
  </si>
  <si>
    <t>Thomas Trecha</t>
  </si>
  <si>
    <t>Alex Triggs</t>
  </si>
  <si>
    <t>Collin Wood</t>
  </si>
  <si>
    <t>Tyler Amato</t>
  </si>
  <si>
    <t>Jaden DeFillippo</t>
  </si>
  <si>
    <t>Riley Feil</t>
  </si>
  <si>
    <t>Matthew Kinnaird</t>
  </si>
  <si>
    <t>Nicholas Kinnaird</t>
  </si>
  <si>
    <t>Ryan Neumann</t>
  </si>
  <si>
    <t>Madalyn Czarski</t>
  </si>
  <si>
    <t>Jade Maliszewski</t>
  </si>
  <si>
    <t>Ann Osinski</t>
  </si>
  <si>
    <t>Marykate Pardington</t>
  </si>
  <si>
    <t>Veronica Pardington</t>
  </si>
  <si>
    <t>Lindsey Williams</t>
  </si>
  <si>
    <t>Brendan Ashley</t>
  </si>
  <si>
    <t>Brandon Kreiner</t>
  </si>
  <si>
    <t>Miles Luebke</t>
  </si>
  <si>
    <t>Tyler Williams</t>
  </si>
  <si>
    <t>Issac Dudla</t>
  </si>
  <si>
    <t>Joshua Hubbard</t>
  </si>
  <si>
    <t>Bailey Gipson</t>
  </si>
  <si>
    <t>Callie Richardson-Fuller</t>
  </si>
  <si>
    <t>Abigail Arnes</t>
  </si>
  <si>
    <t>Megan Burda</t>
  </si>
  <si>
    <t>Lindsay Gipson</t>
  </si>
  <si>
    <t>Abigail Fulcher</t>
  </si>
  <si>
    <t>Desmond Malusi</t>
  </si>
  <si>
    <t>Brady Dodick</t>
  </si>
  <si>
    <t>Kyle Shorkey</t>
  </si>
  <si>
    <t>Jackson Ellis</t>
  </si>
  <si>
    <t>Levi Kiefer</t>
  </si>
  <si>
    <t>Ryan Blanchard</t>
  </si>
  <si>
    <t>Allyson Houlihan</t>
  </si>
  <si>
    <t>Grace Allen</t>
  </si>
  <si>
    <t>Rebecca Dengel</t>
  </si>
  <si>
    <t>Liana Ranger</t>
  </si>
  <si>
    <t>Faith Bell</t>
  </si>
  <si>
    <t>Wyatt Schember</t>
  </si>
  <si>
    <t>Jon Wheeler</t>
  </si>
  <si>
    <t>Jordan Finley</t>
  </si>
  <si>
    <t>Tori Vanderkuur</t>
  </si>
  <si>
    <t>Britney Passmore</t>
  </si>
  <si>
    <t>Kim Matus</t>
  </si>
  <si>
    <t>Jocelyn Brown</t>
  </si>
  <si>
    <t>Emani Davis</t>
  </si>
  <si>
    <t>Sydney Goupil</t>
  </si>
  <si>
    <t>Kennedy Hogan</t>
  </si>
  <si>
    <t>Alexis Morgan</t>
  </si>
  <si>
    <t>Sarah Roe</t>
  </si>
  <si>
    <t>Victoria Roe</t>
  </si>
  <si>
    <t>Angie Pointer</t>
  </si>
  <si>
    <t>Molly Doty</t>
  </si>
  <si>
    <t>McKenzie Allen</t>
  </si>
  <si>
    <t>Samantha Rochow</t>
  </si>
  <si>
    <t>Caleb Himebaugh</t>
  </si>
  <si>
    <t>Brandon Buckley</t>
  </si>
  <si>
    <t>Dakota Pallas</t>
  </si>
  <si>
    <t>Lee Burgess</t>
  </si>
  <si>
    <t>Olivia Spaller</t>
  </si>
  <si>
    <t>Katelyn Barton</t>
  </si>
  <si>
    <t>Raeanne Forrester</t>
  </si>
  <si>
    <t>Alexis Vanderkuur</t>
  </si>
  <si>
    <t>Elyse Grekowitcz</t>
  </si>
  <si>
    <t>Allison Robbins</t>
  </si>
  <si>
    <t>Braden Triggs</t>
  </si>
  <si>
    <t>Lanes 27-28</t>
  </si>
  <si>
    <t>Lanes 23-24</t>
  </si>
  <si>
    <t>Lanes 35-36</t>
  </si>
  <si>
    <t>Lanes 31-32</t>
  </si>
  <si>
    <t>Lanes 17-18</t>
  </si>
  <si>
    <t>Lanes 9-10</t>
  </si>
  <si>
    <t>Lanes 3-4</t>
  </si>
  <si>
    <t>Lanes 13-14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</si>
</sst>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color indexed="18"/>
      <name val="Arial"/>
      <family val="2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9.2"/>
      <name val="Arial"/>
      <family val="2"/>
    </font>
    <font>
      <b/>
      <sz val="9.2"/>
      <name val="Arial"/>
      <family val="2"/>
    </font>
    <font>
      <b/>
      <sz val="22"/>
      <name val="Arial"/>
      <family val="2"/>
    </font>
    <font>
      <b/>
      <sz val="16"/>
      <color indexed="18"/>
      <name val="Arial"/>
      <family val="2"/>
    </font>
    <font>
      <sz val="24"/>
      <color indexed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0" fillId="0" borderId="13" xfId="0" applyFill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Alignment="1">
      <alignment/>
    </xf>
    <xf numFmtId="0" fontId="18" fillId="0" borderId="21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4" xfId="0" applyFont="1" applyBorder="1" applyAlignment="1">
      <alignment/>
    </xf>
    <xf numFmtId="0" fontId="10" fillId="0" borderId="14" xfId="0" applyFont="1" applyFill="1" applyBorder="1" applyAlignment="1">
      <alignment wrapText="1"/>
    </xf>
    <xf numFmtId="0" fontId="14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18" fillId="34" borderId="0" xfId="0" applyFont="1" applyFill="1" applyAlignment="1">
      <alignment vertical="center"/>
    </xf>
    <xf numFmtId="0" fontId="18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0" fontId="18" fillId="34" borderId="23" xfId="0" applyFont="1" applyFill="1" applyBorder="1" applyAlignment="1">
      <alignment/>
    </xf>
    <xf numFmtId="0" fontId="18" fillId="34" borderId="2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0" fillId="0" borderId="23" xfId="0" applyBorder="1" applyAlignment="1">
      <alignment/>
    </xf>
    <xf numFmtId="0" fontId="18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3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textRotation="50" wrapText="1"/>
    </xf>
    <xf numFmtId="0" fontId="2" fillId="0" borderId="20" xfId="0" applyFont="1" applyFill="1" applyBorder="1" applyAlignment="1">
      <alignment horizontal="center" textRotation="50" wrapText="1"/>
    </xf>
    <xf numFmtId="0" fontId="2" fillId="0" borderId="21" xfId="0" applyFont="1" applyFill="1" applyBorder="1" applyAlignment="1">
      <alignment horizontal="center" textRotation="50" wrapText="1"/>
    </xf>
    <xf numFmtId="0" fontId="2" fillId="0" borderId="19" xfId="0" applyFont="1" applyBorder="1" applyAlignment="1">
      <alignment horizontal="center" textRotation="45" wrapText="1"/>
    </xf>
    <xf numFmtId="0" fontId="2" fillId="0" borderId="20" xfId="0" applyFont="1" applyBorder="1" applyAlignment="1">
      <alignment horizontal="center" textRotation="45" wrapText="1"/>
    </xf>
    <xf numFmtId="0" fontId="2" fillId="0" borderId="21" xfId="0" applyFont="1" applyBorder="1" applyAlignment="1">
      <alignment horizontal="center" textRotation="45" wrapText="1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1457325</xdr:colOff>
      <xdr:row>4</xdr:row>
      <xdr:rowOff>257175</xdr:rowOff>
    </xdr:from>
    <xdr:to>
      <xdr:col>3</xdr:col>
      <xdr:colOff>28575</xdr:colOff>
      <xdr:row>9</xdr:row>
      <xdr:rowOff>47625</xdr:rowOff>
    </xdr:to>
    <xdr:pic>
      <xdr:nvPicPr>
        <xdr:cNvPr id="1" name="Picture 11" descr="BOWLINGBOBCA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514475"/>
          <a:ext cx="1362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1476375</xdr:colOff>
      <xdr:row>1</xdr:row>
      <xdr:rowOff>9525</xdr:rowOff>
    </xdr:from>
    <xdr:to>
      <xdr:col>4</xdr:col>
      <xdr:colOff>1466850</xdr:colOff>
      <xdr:row>9</xdr:row>
      <xdr:rowOff>133350</xdr:rowOff>
    </xdr:to>
    <xdr:grpSp>
      <xdr:nvGrpSpPr>
        <xdr:cNvPr id="2" name="Group 14"/>
        <xdr:cNvGrpSpPr>
          <a:grpSpLocks/>
        </xdr:cNvGrpSpPr>
      </xdr:nvGrpSpPr>
      <xdr:grpSpPr>
        <a:xfrm>
          <a:off x="1476375" y="323850"/>
          <a:ext cx="2962275" cy="2638425"/>
          <a:chOff x="192" y="28"/>
          <a:chExt cx="347" cy="221"/>
        </a:xfrm>
        <a:solidFill>
          <a:srgbClr val="FFFFFF"/>
        </a:solidFill>
      </xdr:grpSpPr>
      <xdr:pic>
        <xdr:nvPicPr>
          <xdr:cNvPr id="3" name="Picture 9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 rot="184998">
            <a:off x="192" y="28"/>
            <a:ext cx="347" cy="2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228600</xdr:colOff>
      <xdr:row>4</xdr:row>
      <xdr:rowOff>9525</xdr:rowOff>
    </xdr:from>
    <xdr:to>
      <xdr:col>34</xdr:col>
      <xdr:colOff>0</xdr:colOff>
      <xdr:row>16</xdr:row>
      <xdr:rowOff>123825</xdr:rowOff>
    </xdr:to>
    <xdr:pic>
      <xdr:nvPicPr>
        <xdr:cNvPr id="1" name="Picture 3" descr="BOWLINGBOBCA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57225"/>
          <a:ext cx="2057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238125</xdr:colOff>
      <xdr:row>3</xdr:row>
      <xdr:rowOff>152400</xdr:rowOff>
    </xdr:from>
    <xdr:to>
      <xdr:col>31</xdr:col>
      <xdr:colOff>123825</xdr:colOff>
      <xdr:row>16</xdr:row>
      <xdr:rowOff>104775</xdr:rowOff>
    </xdr:to>
    <xdr:pic>
      <xdr:nvPicPr>
        <xdr:cNvPr id="1" name="Picture 3" descr="BOWLINGBOBCA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8175"/>
          <a:ext cx="2057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17</xdr:row>
      <xdr:rowOff>371475</xdr:rowOff>
    </xdr:from>
    <xdr:to>
      <xdr:col>19</xdr:col>
      <xdr:colOff>438150</xdr:colOff>
      <xdr:row>25</xdr:row>
      <xdr:rowOff>276225</xdr:rowOff>
    </xdr:to>
    <xdr:grpSp>
      <xdr:nvGrpSpPr>
        <xdr:cNvPr id="1" name="Group 364"/>
        <xdr:cNvGrpSpPr>
          <a:grpSpLocks/>
        </xdr:cNvGrpSpPr>
      </xdr:nvGrpSpPr>
      <xdr:grpSpPr>
        <a:xfrm>
          <a:off x="14154150" y="684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" name="Picture 36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190500</xdr:colOff>
      <xdr:row>18</xdr:row>
      <xdr:rowOff>0</xdr:rowOff>
    </xdr:from>
    <xdr:to>
      <xdr:col>9</xdr:col>
      <xdr:colOff>447675</xdr:colOff>
      <xdr:row>25</xdr:row>
      <xdr:rowOff>285750</xdr:rowOff>
    </xdr:to>
    <xdr:grpSp>
      <xdr:nvGrpSpPr>
        <xdr:cNvPr id="4" name="Group 651"/>
        <xdr:cNvGrpSpPr>
          <a:grpSpLocks/>
        </xdr:cNvGrpSpPr>
      </xdr:nvGrpSpPr>
      <xdr:grpSpPr>
        <a:xfrm>
          <a:off x="5353050" y="6858000"/>
          <a:ext cx="3000375" cy="2952750"/>
          <a:chOff x="562" y="80"/>
          <a:chExt cx="315" cy="310"/>
        </a:xfrm>
        <a:solidFill>
          <a:srgbClr val="FFFFFF"/>
        </a:solidFill>
      </xdr:grpSpPr>
      <xdr:pic>
        <xdr:nvPicPr>
          <xdr:cNvPr id="5" name="Picture 6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2" y="80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180975</xdr:colOff>
      <xdr:row>1</xdr:row>
      <xdr:rowOff>371475</xdr:rowOff>
    </xdr:from>
    <xdr:to>
      <xdr:col>19</xdr:col>
      <xdr:colOff>438150</xdr:colOff>
      <xdr:row>9</xdr:row>
      <xdr:rowOff>276225</xdr:rowOff>
    </xdr:to>
    <xdr:grpSp>
      <xdr:nvGrpSpPr>
        <xdr:cNvPr id="7" name="Group 647"/>
        <xdr:cNvGrpSpPr>
          <a:grpSpLocks/>
        </xdr:cNvGrpSpPr>
      </xdr:nvGrpSpPr>
      <xdr:grpSpPr>
        <a:xfrm>
          <a:off x="14154150" y="752475"/>
          <a:ext cx="3000375" cy="2952750"/>
          <a:chOff x="1486" y="79"/>
          <a:chExt cx="315" cy="310"/>
        </a:xfrm>
        <a:solidFill>
          <a:srgbClr val="FFFFFF"/>
        </a:solidFill>
      </xdr:grpSpPr>
      <xdr:pic>
        <xdr:nvPicPr>
          <xdr:cNvPr id="8" name="Picture 35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1486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180975</xdr:colOff>
      <xdr:row>225</xdr:row>
      <xdr:rowOff>371475</xdr:rowOff>
    </xdr:from>
    <xdr:to>
      <xdr:col>19</xdr:col>
      <xdr:colOff>438150</xdr:colOff>
      <xdr:row>233</xdr:row>
      <xdr:rowOff>276225</xdr:rowOff>
    </xdr:to>
    <xdr:grpSp>
      <xdr:nvGrpSpPr>
        <xdr:cNvPr id="10" name="Group 520"/>
        <xdr:cNvGrpSpPr>
          <a:grpSpLocks/>
        </xdr:cNvGrpSpPr>
      </xdr:nvGrpSpPr>
      <xdr:grpSpPr>
        <a:xfrm>
          <a:off x="14154150" y="8609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1" name="Picture 5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190500</xdr:colOff>
      <xdr:row>2</xdr:row>
      <xdr:rowOff>0</xdr:rowOff>
    </xdr:from>
    <xdr:to>
      <xdr:col>9</xdr:col>
      <xdr:colOff>447675</xdr:colOff>
      <xdr:row>9</xdr:row>
      <xdr:rowOff>285750</xdr:rowOff>
    </xdr:to>
    <xdr:grpSp>
      <xdr:nvGrpSpPr>
        <xdr:cNvPr id="13" name="Group 646"/>
        <xdr:cNvGrpSpPr>
          <a:grpSpLocks/>
        </xdr:cNvGrpSpPr>
      </xdr:nvGrpSpPr>
      <xdr:grpSpPr>
        <a:xfrm>
          <a:off x="5353050" y="762000"/>
          <a:ext cx="3000375" cy="2952750"/>
          <a:chOff x="562" y="80"/>
          <a:chExt cx="315" cy="310"/>
        </a:xfrm>
        <a:solidFill>
          <a:srgbClr val="FFFFFF"/>
        </a:solidFill>
      </xdr:grpSpPr>
      <xdr:pic>
        <xdr:nvPicPr>
          <xdr:cNvPr id="14" name="Picture 3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2" y="80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0</xdr:row>
      <xdr:rowOff>361950</xdr:rowOff>
    </xdr:from>
    <xdr:to>
      <xdr:col>7</xdr:col>
      <xdr:colOff>285750</xdr:colOff>
      <xdr:row>4</xdr:row>
      <xdr:rowOff>295275</xdr:rowOff>
    </xdr:to>
    <xdr:sp>
      <xdr:nvSpPr>
        <xdr:cNvPr id="16" name="WordArt 342"/>
        <xdr:cNvSpPr>
          <a:spLocks/>
        </xdr:cNvSpPr>
      </xdr:nvSpPr>
      <xdr:spPr>
        <a:xfrm>
          <a:off x="5486400" y="36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6</xdr:row>
      <xdr:rowOff>171450</xdr:rowOff>
    </xdr:from>
    <xdr:to>
      <xdr:col>6</xdr:col>
      <xdr:colOff>609600</xdr:colOff>
      <xdr:row>9</xdr:row>
      <xdr:rowOff>209550</xdr:rowOff>
    </xdr:to>
    <xdr:pic>
      <xdr:nvPicPr>
        <xdr:cNvPr id="17" name="Picture 344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5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0</xdr:row>
      <xdr:rowOff>361950</xdr:rowOff>
    </xdr:from>
    <xdr:to>
      <xdr:col>17</xdr:col>
      <xdr:colOff>285750</xdr:colOff>
      <xdr:row>4</xdr:row>
      <xdr:rowOff>295275</xdr:rowOff>
    </xdr:to>
    <xdr:sp>
      <xdr:nvSpPr>
        <xdr:cNvPr id="18" name="WordArt 356"/>
        <xdr:cNvSpPr>
          <a:spLocks/>
        </xdr:cNvSpPr>
      </xdr:nvSpPr>
      <xdr:spPr>
        <a:xfrm>
          <a:off x="14297025" y="36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6</xdr:row>
      <xdr:rowOff>171450</xdr:rowOff>
    </xdr:from>
    <xdr:to>
      <xdr:col>16</xdr:col>
      <xdr:colOff>609600</xdr:colOff>
      <xdr:row>9</xdr:row>
      <xdr:rowOff>209550</xdr:rowOff>
    </xdr:to>
    <xdr:pic>
      <xdr:nvPicPr>
        <xdr:cNvPr id="19" name="Picture 35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245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</xdr:row>
      <xdr:rowOff>361950</xdr:rowOff>
    </xdr:from>
    <xdr:to>
      <xdr:col>7</xdr:col>
      <xdr:colOff>285750</xdr:colOff>
      <xdr:row>20</xdr:row>
      <xdr:rowOff>295275</xdr:rowOff>
    </xdr:to>
    <xdr:sp>
      <xdr:nvSpPr>
        <xdr:cNvPr id="20" name="WordArt 362"/>
        <xdr:cNvSpPr>
          <a:spLocks/>
        </xdr:cNvSpPr>
      </xdr:nvSpPr>
      <xdr:spPr>
        <a:xfrm>
          <a:off x="5486400" y="645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22</xdr:row>
      <xdr:rowOff>171450</xdr:rowOff>
    </xdr:from>
    <xdr:to>
      <xdr:col>6</xdr:col>
      <xdr:colOff>609600</xdr:colOff>
      <xdr:row>25</xdr:row>
      <xdr:rowOff>209550</xdr:rowOff>
    </xdr:to>
    <xdr:pic>
      <xdr:nvPicPr>
        <xdr:cNvPr id="21" name="Picture 36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855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16</xdr:row>
      <xdr:rowOff>361950</xdr:rowOff>
    </xdr:from>
    <xdr:to>
      <xdr:col>17</xdr:col>
      <xdr:colOff>285750</xdr:colOff>
      <xdr:row>20</xdr:row>
      <xdr:rowOff>295275</xdr:rowOff>
    </xdr:to>
    <xdr:sp>
      <xdr:nvSpPr>
        <xdr:cNvPr id="22" name="WordArt 368"/>
        <xdr:cNvSpPr>
          <a:spLocks/>
        </xdr:cNvSpPr>
      </xdr:nvSpPr>
      <xdr:spPr>
        <a:xfrm>
          <a:off x="14297025" y="645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22</xdr:row>
      <xdr:rowOff>171450</xdr:rowOff>
    </xdr:from>
    <xdr:to>
      <xdr:col>16</xdr:col>
      <xdr:colOff>609600</xdr:colOff>
      <xdr:row>25</xdr:row>
      <xdr:rowOff>209550</xdr:rowOff>
    </xdr:to>
    <xdr:pic>
      <xdr:nvPicPr>
        <xdr:cNvPr id="23" name="Picture 36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855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33</xdr:row>
      <xdr:rowOff>371475</xdr:rowOff>
    </xdr:from>
    <xdr:to>
      <xdr:col>9</xdr:col>
      <xdr:colOff>438150</xdr:colOff>
      <xdr:row>41</xdr:row>
      <xdr:rowOff>276225</xdr:rowOff>
    </xdr:to>
    <xdr:grpSp>
      <xdr:nvGrpSpPr>
        <xdr:cNvPr id="24" name="Group 370"/>
        <xdr:cNvGrpSpPr>
          <a:grpSpLocks/>
        </xdr:cNvGrpSpPr>
      </xdr:nvGrpSpPr>
      <xdr:grpSpPr>
        <a:xfrm>
          <a:off x="5343525" y="1294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5" name="Picture 37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32</xdr:row>
      <xdr:rowOff>361950</xdr:rowOff>
    </xdr:from>
    <xdr:to>
      <xdr:col>7</xdr:col>
      <xdr:colOff>285750</xdr:colOff>
      <xdr:row>36</xdr:row>
      <xdr:rowOff>295275</xdr:rowOff>
    </xdr:to>
    <xdr:sp>
      <xdr:nvSpPr>
        <xdr:cNvPr id="27" name="WordArt 374"/>
        <xdr:cNvSpPr>
          <a:spLocks/>
        </xdr:cNvSpPr>
      </xdr:nvSpPr>
      <xdr:spPr>
        <a:xfrm>
          <a:off x="5486400" y="1255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38</xdr:row>
      <xdr:rowOff>171450</xdr:rowOff>
    </xdr:from>
    <xdr:to>
      <xdr:col>6</xdr:col>
      <xdr:colOff>609600</xdr:colOff>
      <xdr:row>41</xdr:row>
      <xdr:rowOff>209550</xdr:rowOff>
    </xdr:to>
    <xdr:pic>
      <xdr:nvPicPr>
        <xdr:cNvPr id="28" name="Picture 37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464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33</xdr:row>
      <xdr:rowOff>371475</xdr:rowOff>
    </xdr:from>
    <xdr:to>
      <xdr:col>19</xdr:col>
      <xdr:colOff>438150</xdr:colOff>
      <xdr:row>41</xdr:row>
      <xdr:rowOff>276225</xdr:rowOff>
    </xdr:to>
    <xdr:grpSp>
      <xdr:nvGrpSpPr>
        <xdr:cNvPr id="29" name="Group 376"/>
        <xdr:cNvGrpSpPr>
          <a:grpSpLocks/>
        </xdr:cNvGrpSpPr>
      </xdr:nvGrpSpPr>
      <xdr:grpSpPr>
        <a:xfrm>
          <a:off x="14154150" y="1294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30" name="Picture 37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180975</xdr:colOff>
      <xdr:row>49</xdr:row>
      <xdr:rowOff>371475</xdr:rowOff>
    </xdr:from>
    <xdr:to>
      <xdr:col>9</xdr:col>
      <xdr:colOff>438150</xdr:colOff>
      <xdr:row>57</xdr:row>
      <xdr:rowOff>276225</xdr:rowOff>
    </xdr:to>
    <xdr:grpSp>
      <xdr:nvGrpSpPr>
        <xdr:cNvPr id="32" name="Group 382"/>
        <xdr:cNvGrpSpPr>
          <a:grpSpLocks/>
        </xdr:cNvGrpSpPr>
      </xdr:nvGrpSpPr>
      <xdr:grpSpPr>
        <a:xfrm>
          <a:off x="5343525" y="1904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33" name="Picture 38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32</xdr:row>
      <xdr:rowOff>361950</xdr:rowOff>
    </xdr:from>
    <xdr:to>
      <xdr:col>17</xdr:col>
      <xdr:colOff>285750</xdr:colOff>
      <xdr:row>36</xdr:row>
      <xdr:rowOff>295275</xdr:rowOff>
    </xdr:to>
    <xdr:sp>
      <xdr:nvSpPr>
        <xdr:cNvPr id="35" name="WordArt 380"/>
        <xdr:cNvSpPr>
          <a:spLocks/>
        </xdr:cNvSpPr>
      </xdr:nvSpPr>
      <xdr:spPr>
        <a:xfrm>
          <a:off x="14297025" y="1255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38</xdr:row>
      <xdr:rowOff>171450</xdr:rowOff>
    </xdr:from>
    <xdr:to>
      <xdr:col>16</xdr:col>
      <xdr:colOff>609600</xdr:colOff>
      <xdr:row>41</xdr:row>
      <xdr:rowOff>209550</xdr:rowOff>
    </xdr:to>
    <xdr:pic>
      <xdr:nvPicPr>
        <xdr:cNvPr id="36" name="Picture 38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464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48</xdr:row>
      <xdr:rowOff>361950</xdr:rowOff>
    </xdr:from>
    <xdr:to>
      <xdr:col>7</xdr:col>
      <xdr:colOff>285750</xdr:colOff>
      <xdr:row>52</xdr:row>
      <xdr:rowOff>295275</xdr:rowOff>
    </xdr:to>
    <xdr:sp>
      <xdr:nvSpPr>
        <xdr:cNvPr id="37" name="WordArt 386"/>
        <xdr:cNvSpPr>
          <a:spLocks/>
        </xdr:cNvSpPr>
      </xdr:nvSpPr>
      <xdr:spPr>
        <a:xfrm>
          <a:off x="5486400" y="1864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49</xdr:row>
      <xdr:rowOff>371475</xdr:rowOff>
    </xdr:from>
    <xdr:to>
      <xdr:col>19</xdr:col>
      <xdr:colOff>438150</xdr:colOff>
      <xdr:row>57</xdr:row>
      <xdr:rowOff>276225</xdr:rowOff>
    </xdr:to>
    <xdr:grpSp>
      <xdr:nvGrpSpPr>
        <xdr:cNvPr id="38" name="Group 388"/>
        <xdr:cNvGrpSpPr>
          <a:grpSpLocks/>
        </xdr:cNvGrpSpPr>
      </xdr:nvGrpSpPr>
      <xdr:grpSpPr>
        <a:xfrm>
          <a:off x="14154150" y="1904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39" name="Picture 38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54</xdr:row>
      <xdr:rowOff>171450</xdr:rowOff>
    </xdr:from>
    <xdr:to>
      <xdr:col>6</xdr:col>
      <xdr:colOff>609600</xdr:colOff>
      <xdr:row>57</xdr:row>
      <xdr:rowOff>209550</xdr:rowOff>
    </xdr:to>
    <xdr:pic>
      <xdr:nvPicPr>
        <xdr:cNvPr id="41" name="Picture 38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074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48</xdr:row>
      <xdr:rowOff>361950</xdr:rowOff>
    </xdr:from>
    <xdr:to>
      <xdr:col>17</xdr:col>
      <xdr:colOff>285750</xdr:colOff>
      <xdr:row>52</xdr:row>
      <xdr:rowOff>295275</xdr:rowOff>
    </xdr:to>
    <xdr:sp>
      <xdr:nvSpPr>
        <xdr:cNvPr id="42" name="WordArt 392"/>
        <xdr:cNvSpPr>
          <a:spLocks/>
        </xdr:cNvSpPr>
      </xdr:nvSpPr>
      <xdr:spPr>
        <a:xfrm>
          <a:off x="14297025" y="1864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5</xdr:col>
      <xdr:colOff>180975</xdr:colOff>
      <xdr:row>65</xdr:row>
      <xdr:rowOff>371475</xdr:rowOff>
    </xdr:from>
    <xdr:to>
      <xdr:col>9</xdr:col>
      <xdr:colOff>438150</xdr:colOff>
      <xdr:row>73</xdr:row>
      <xdr:rowOff>276225</xdr:rowOff>
    </xdr:to>
    <xdr:grpSp>
      <xdr:nvGrpSpPr>
        <xdr:cNvPr id="43" name="Group 394"/>
        <xdr:cNvGrpSpPr>
          <a:grpSpLocks/>
        </xdr:cNvGrpSpPr>
      </xdr:nvGrpSpPr>
      <xdr:grpSpPr>
        <a:xfrm>
          <a:off x="5343525" y="2513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44" name="Picture 39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54</xdr:row>
      <xdr:rowOff>171450</xdr:rowOff>
    </xdr:from>
    <xdr:to>
      <xdr:col>16</xdr:col>
      <xdr:colOff>609600</xdr:colOff>
      <xdr:row>57</xdr:row>
      <xdr:rowOff>209550</xdr:rowOff>
    </xdr:to>
    <xdr:pic>
      <xdr:nvPicPr>
        <xdr:cNvPr id="46" name="Picture 39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2074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65</xdr:row>
      <xdr:rowOff>371475</xdr:rowOff>
    </xdr:from>
    <xdr:to>
      <xdr:col>19</xdr:col>
      <xdr:colOff>438150</xdr:colOff>
      <xdr:row>73</xdr:row>
      <xdr:rowOff>276225</xdr:rowOff>
    </xdr:to>
    <xdr:grpSp>
      <xdr:nvGrpSpPr>
        <xdr:cNvPr id="47" name="Group 400"/>
        <xdr:cNvGrpSpPr>
          <a:grpSpLocks/>
        </xdr:cNvGrpSpPr>
      </xdr:nvGrpSpPr>
      <xdr:grpSpPr>
        <a:xfrm>
          <a:off x="14154150" y="2513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48" name="Picture 4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64</xdr:row>
      <xdr:rowOff>361950</xdr:rowOff>
    </xdr:from>
    <xdr:to>
      <xdr:col>7</xdr:col>
      <xdr:colOff>285750</xdr:colOff>
      <xdr:row>68</xdr:row>
      <xdr:rowOff>295275</xdr:rowOff>
    </xdr:to>
    <xdr:sp>
      <xdr:nvSpPr>
        <xdr:cNvPr id="50" name="WordArt 398"/>
        <xdr:cNvSpPr>
          <a:spLocks/>
        </xdr:cNvSpPr>
      </xdr:nvSpPr>
      <xdr:spPr>
        <a:xfrm>
          <a:off x="5486400" y="2474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70</xdr:row>
      <xdr:rowOff>171450</xdr:rowOff>
    </xdr:from>
    <xdr:to>
      <xdr:col>6</xdr:col>
      <xdr:colOff>609600</xdr:colOff>
      <xdr:row>73</xdr:row>
      <xdr:rowOff>209550</xdr:rowOff>
    </xdr:to>
    <xdr:pic>
      <xdr:nvPicPr>
        <xdr:cNvPr id="51" name="Picture 39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684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64</xdr:row>
      <xdr:rowOff>361950</xdr:rowOff>
    </xdr:from>
    <xdr:to>
      <xdr:col>17</xdr:col>
      <xdr:colOff>285750</xdr:colOff>
      <xdr:row>68</xdr:row>
      <xdr:rowOff>295275</xdr:rowOff>
    </xdr:to>
    <xdr:sp>
      <xdr:nvSpPr>
        <xdr:cNvPr id="52" name="WordArt 404"/>
        <xdr:cNvSpPr>
          <a:spLocks/>
        </xdr:cNvSpPr>
      </xdr:nvSpPr>
      <xdr:spPr>
        <a:xfrm>
          <a:off x="14297025" y="2474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5</xdr:col>
      <xdr:colOff>180975</xdr:colOff>
      <xdr:row>81</xdr:row>
      <xdr:rowOff>371475</xdr:rowOff>
    </xdr:from>
    <xdr:to>
      <xdr:col>9</xdr:col>
      <xdr:colOff>438150</xdr:colOff>
      <xdr:row>89</xdr:row>
      <xdr:rowOff>276225</xdr:rowOff>
    </xdr:to>
    <xdr:grpSp>
      <xdr:nvGrpSpPr>
        <xdr:cNvPr id="53" name="Group 406"/>
        <xdr:cNvGrpSpPr>
          <a:grpSpLocks/>
        </xdr:cNvGrpSpPr>
      </xdr:nvGrpSpPr>
      <xdr:grpSpPr>
        <a:xfrm>
          <a:off x="5343525" y="3123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54" name="Picture 40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70</xdr:row>
      <xdr:rowOff>171450</xdr:rowOff>
    </xdr:from>
    <xdr:to>
      <xdr:col>16</xdr:col>
      <xdr:colOff>609600</xdr:colOff>
      <xdr:row>73</xdr:row>
      <xdr:rowOff>209550</xdr:rowOff>
    </xdr:to>
    <xdr:pic>
      <xdr:nvPicPr>
        <xdr:cNvPr id="56" name="Picture 40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2684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81</xdr:row>
      <xdr:rowOff>371475</xdr:rowOff>
    </xdr:from>
    <xdr:to>
      <xdr:col>19</xdr:col>
      <xdr:colOff>438150</xdr:colOff>
      <xdr:row>89</xdr:row>
      <xdr:rowOff>276225</xdr:rowOff>
    </xdr:to>
    <xdr:grpSp>
      <xdr:nvGrpSpPr>
        <xdr:cNvPr id="57" name="Group 412"/>
        <xdr:cNvGrpSpPr>
          <a:grpSpLocks/>
        </xdr:cNvGrpSpPr>
      </xdr:nvGrpSpPr>
      <xdr:grpSpPr>
        <a:xfrm>
          <a:off x="14154150" y="3123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58" name="Picture 4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80</xdr:row>
      <xdr:rowOff>361950</xdr:rowOff>
    </xdr:from>
    <xdr:to>
      <xdr:col>7</xdr:col>
      <xdr:colOff>285750</xdr:colOff>
      <xdr:row>84</xdr:row>
      <xdr:rowOff>295275</xdr:rowOff>
    </xdr:to>
    <xdr:sp>
      <xdr:nvSpPr>
        <xdr:cNvPr id="60" name="WordArt 410"/>
        <xdr:cNvSpPr>
          <a:spLocks/>
        </xdr:cNvSpPr>
      </xdr:nvSpPr>
      <xdr:spPr>
        <a:xfrm>
          <a:off x="5486400" y="3084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86</xdr:row>
      <xdr:rowOff>171450</xdr:rowOff>
    </xdr:from>
    <xdr:to>
      <xdr:col>6</xdr:col>
      <xdr:colOff>609600</xdr:colOff>
      <xdr:row>89</xdr:row>
      <xdr:rowOff>209550</xdr:rowOff>
    </xdr:to>
    <xdr:pic>
      <xdr:nvPicPr>
        <xdr:cNvPr id="61" name="Picture 41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293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97</xdr:row>
      <xdr:rowOff>371475</xdr:rowOff>
    </xdr:from>
    <xdr:to>
      <xdr:col>9</xdr:col>
      <xdr:colOff>438150</xdr:colOff>
      <xdr:row>105</xdr:row>
      <xdr:rowOff>276225</xdr:rowOff>
    </xdr:to>
    <xdr:grpSp>
      <xdr:nvGrpSpPr>
        <xdr:cNvPr id="62" name="Group 418"/>
        <xdr:cNvGrpSpPr>
          <a:grpSpLocks/>
        </xdr:cNvGrpSpPr>
      </xdr:nvGrpSpPr>
      <xdr:grpSpPr>
        <a:xfrm>
          <a:off x="5343525" y="3732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63" name="Picture 4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80</xdr:row>
      <xdr:rowOff>361950</xdr:rowOff>
    </xdr:from>
    <xdr:to>
      <xdr:col>17</xdr:col>
      <xdr:colOff>285750</xdr:colOff>
      <xdr:row>84</xdr:row>
      <xdr:rowOff>295275</xdr:rowOff>
    </xdr:to>
    <xdr:sp>
      <xdr:nvSpPr>
        <xdr:cNvPr id="65" name="WordArt 416"/>
        <xdr:cNvSpPr>
          <a:spLocks/>
        </xdr:cNvSpPr>
      </xdr:nvSpPr>
      <xdr:spPr>
        <a:xfrm>
          <a:off x="14297025" y="3084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86</xdr:row>
      <xdr:rowOff>171450</xdr:rowOff>
    </xdr:from>
    <xdr:to>
      <xdr:col>16</xdr:col>
      <xdr:colOff>609600</xdr:colOff>
      <xdr:row>89</xdr:row>
      <xdr:rowOff>209550</xdr:rowOff>
    </xdr:to>
    <xdr:pic>
      <xdr:nvPicPr>
        <xdr:cNvPr id="66" name="Picture 41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3293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96</xdr:row>
      <xdr:rowOff>361950</xdr:rowOff>
    </xdr:from>
    <xdr:to>
      <xdr:col>7</xdr:col>
      <xdr:colOff>285750</xdr:colOff>
      <xdr:row>100</xdr:row>
      <xdr:rowOff>295275</xdr:rowOff>
    </xdr:to>
    <xdr:sp>
      <xdr:nvSpPr>
        <xdr:cNvPr id="67" name="WordArt 422"/>
        <xdr:cNvSpPr>
          <a:spLocks/>
        </xdr:cNvSpPr>
      </xdr:nvSpPr>
      <xdr:spPr>
        <a:xfrm>
          <a:off x="5486400" y="3693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97</xdr:row>
      <xdr:rowOff>371475</xdr:rowOff>
    </xdr:from>
    <xdr:to>
      <xdr:col>19</xdr:col>
      <xdr:colOff>438150</xdr:colOff>
      <xdr:row>105</xdr:row>
      <xdr:rowOff>276225</xdr:rowOff>
    </xdr:to>
    <xdr:grpSp>
      <xdr:nvGrpSpPr>
        <xdr:cNvPr id="68" name="Group 424"/>
        <xdr:cNvGrpSpPr>
          <a:grpSpLocks/>
        </xdr:cNvGrpSpPr>
      </xdr:nvGrpSpPr>
      <xdr:grpSpPr>
        <a:xfrm>
          <a:off x="14154150" y="3732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69" name="Picture 4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102</xdr:row>
      <xdr:rowOff>171450</xdr:rowOff>
    </xdr:from>
    <xdr:to>
      <xdr:col>6</xdr:col>
      <xdr:colOff>609600</xdr:colOff>
      <xdr:row>105</xdr:row>
      <xdr:rowOff>209550</xdr:rowOff>
    </xdr:to>
    <xdr:pic>
      <xdr:nvPicPr>
        <xdr:cNvPr id="71" name="Picture 42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903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96</xdr:row>
      <xdr:rowOff>361950</xdr:rowOff>
    </xdr:from>
    <xdr:to>
      <xdr:col>17</xdr:col>
      <xdr:colOff>285750</xdr:colOff>
      <xdr:row>100</xdr:row>
      <xdr:rowOff>295275</xdr:rowOff>
    </xdr:to>
    <xdr:sp>
      <xdr:nvSpPr>
        <xdr:cNvPr id="72" name="WordArt 428"/>
        <xdr:cNvSpPr>
          <a:spLocks/>
        </xdr:cNvSpPr>
      </xdr:nvSpPr>
      <xdr:spPr>
        <a:xfrm>
          <a:off x="14297025" y="3693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5</xdr:col>
      <xdr:colOff>180975</xdr:colOff>
      <xdr:row>113</xdr:row>
      <xdr:rowOff>371475</xdr:rowOff>
    </xdr:from>
    <xdr:to>
      <xdr:col>9</xdr:col>
      <xdr:colOff>438150</xdr:colOff>
      <xdr:row>121</xdr:row>
      <xdr:rowOff>276225</xdr:rowOff>
    </xdr:to>
    <xdr:grpSp>
      <xdr:nvGrpSpPr>
        <xdr:cNvPr id="73" name="Group 430"/>
        <xdr:cNvGrpSpPr>
          <a:grpSpLocks/>
        </xdr:cNvGrpSpPr>
      </xdr:nvGrpSpPr>
      <xdr:grpSpPr>
        <a:xfrm>
          <a:off x="5343525" y="4342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74" name="Picture 4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102</xdr:row>
      <xdr:rowOff>171450</xdr:rowOff>
    </xdr:from>
    <xdr:to>
      <xdr:col>16</xdr:col>
      <xdr:colOff>609600</xdr:colOff>
      <xdr:row>105</xdr:row>
      <xdr:rowOff>209550</xdr:rowOff>
    </xdr:to>
    <xdr:pic>
      <xdr:nvPicPr>
        <xdr:cNvPr id="76" name="Picture 42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3903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113</xdr:row>
      <xdr:rowOff>371475</xdr:rowOff>
    </xdr:from>
    <xdr:to>
      <xdr:col>19</xdr:col>
      <xdr:colOff>438150</xdr:colOff>
      <xdr:row>121</xdr:row>
      <xdr:rowOff>276225</xdr:rowOff>
    </xdr:to>
    <xdr:grpSp>
      <xdr:nvGrpSpPr>
        <xdr:cNvPr id="77" name="Group 436"/>
        <xdr:cNvGrpSpPr>
          <a:grpSpLocks/>
        </xdr:cNvGrpSpPr>
      </xdr:nvGrpSpPr>
      <xdr:grpSpPr>
        <a:xfrm>
          <a:off x="14154150" y="4342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78" name="Picture 4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112</xdr:row>
      <xdr:rowOff>361950</xdr:rowOff>
    </xdr:from>
    <xdr:to>
      <xdr:col>7</xdr:col>
      <xdr:colOff>285750</xdr:colOff>
      <xdr:row>116</xdr:row>
      <xdr:rowOff>295275</xdr:rowOff>
    </xdr:to>
    <xdr:sp>
      <xdr:nvSpPr>
        <xdr:cNvPr id="80" name="WordArt 434"/>
        <xdr:cNvSpPr>
          <a:spLocks/>
        </xdr:cNvSpPr>
      </xdr:nvSpPr>
      <xdr:spPr>
        <a:xfrm>
          <a:off x="5486400" y="4303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118</xdr:row>
      <xdr:rowOff>171450</xdr:rowOff>
    </xdr:from>
    <xdr:to>
      <xdr:col>6</xdr:col>
      <xdr:colOff>609600</xdr:colOff>
      <xdr:row>121</xdr:row>
      <xdr:rowOff>209550</xdr:rowOff>
    </xdr:to>
    <xdr:pic>
      <xdr:nvPicPr>
        <xdr:cNvPr id="81" name="Picture 43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4512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129</xdr:row>
      <xdr:rowOff>371475</xdr:rowOff>
    </xdr:from>
    <xdr:to>
      <xdr:col>9</xdr:col>
      <xdr:colOff>438150</xdr:colOff>
      <xdr:row>137</xdr:row>
      <xdr:rowOff>276225</xdr:rowOff>
    </xdr:to>
    <xdr:grpSp>
      <xdr:nvGrpSpPr>
        <xdr:cNvPr id="82" name="Group 442"/>
        <xdr:cNvGrpSpPr>
          <a:grpSpLocks/>
        </xdr:cNvGrpSpPr>
      </xdr:nvGrpSpPr>
      <xdr:grpSpPr>
        <a:xfrm>
          <a:off x="5343525" y="4952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83" name="Picture 44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112</xdr:row>
      <xdr:rowOff>361950</xdr:rowOff>
    </xdr:from>
    <xdr:to>
      <xdr:col>17</xdr:col>
      <xdr:colOff>285750</xdr:colOff>
      <xdr:row>116</xdr:row>
      <xdr:rowOff>295275</xdr:rowOff>
    </xdr:to>
    <xdr:sp>
      <xdr:nvSpPr>
        <xdr:cNvPr id="85" name="WordArt 440"/>
        <xdr:cNvSpPr>
          <a:spLocks/>
        </xdr:cNvSpPr>
      </xdr:nvSpPr>
      <xdr:spPr>
        <a:xfrm>
          <a:off x="14297025" y="4303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118</xdr:row>
      <xdr:rowOff>171450</xdr:rowOff>
    </xdr:from>
    <xdr:to>
      <xdr:col>16</xdr:col>
      <xdr:colOff>609600</xdr:colOff>
      <xdr:row>121</xdr:row>
      <xdr:rowOff>209550</xdr:rowOff>
    </xdr:to>
    <xdr:pic>
      <xdr:nvPicPr>
        <xdr:cNvPr id="86" name="Picture 44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4512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128</xdr:row>
      <xdr:rowOff>361950</xdr:rowOff>
    </xdr:from>
    <xdr:to>
      <xdr:col>7</xdr:col>
      <xdr:colOff>285750</xdr:colOff>
      <xdr:row>132</xdr:row>
      <xdr:rowOff>295275</xdr:rowOff>
    </xdr:to>
    <xdr:sp>
      <xdr:nvSpPr>
        <xdr:cNvPr id="87" name="WordArt 446"/>
        <xdr:cNvSpPr>
          <a:spLocks/>
        </xdr:cNvSpPr>
      </xdr:nvSpPr>
      <xdr:spPr>
        <a:xfrm>
          <a:off x="5486400" y="4912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129</xdr:row>
      <xdr:rowOff>371475</xdr:rowOff>
    </xdr:from>
    <xdr:to>
      <xdr:col>19</xdr:col>
      <xdr:colOff>438150</xdr:colOff>
      <xdr:row>137</xdr:row>
      <xdr:rowOff>276225</xdr:rowOff>
    </xdr:to>
    <xdr:grpSp>
      <xdr:nvGrpSpPr>
        <xdr:cNvPr id="88" name="Group 448"/>
        <xdr:cNvGrpSpPr>
          <a:grpSpLocks/>
        </xdr:cNvGrpSpPr>
      </xdr:nvGrpSpPr>
      <xdr:grpSpPr>
        <a:xfrm>
          <a:off x="14154150" y="4952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89" name="Picture 4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134</xdr:row>
      <xdr:rowOff>171450</xdr:rowOff>
    </xdr:from>
    <xdr:to>
      <xdr:col>6</xdr:col>
      <xdr:colOff>609600</xdr:colOff>
      <xdr:row>137</xdr:row>
      <xdr:rowOff>209550</xdr:rowOff>
    </xdr:to>
    <xdr:pic>
      <xdr:nvPicPr>
        <xdr:cNvPr id="91" name="Picture 44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122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145</xdr:row>
      <xdr:rowOff>371475</xdr:rowOff>
    </xdr:from>
    <xdr:to>
      <xdr:col>9</xdr:col>
      <xdr:colOff>438150</xdr:colOff>
      <xdr:row>153</xdr:row>
      <xdr:rowOff>276225</xdr:rowOff>
    </xdr:to>
    <xdr:grpSp>
      <xdr:nvGrpSpPr>
        <xdr:cNvPr id="92" name="Group 454"/>
        <xdr:cNvGrpSpPr>
          <a:grpSpLocks/>
        </xdr:cNvGrpSpPr>
      </xdr:nvGrpSpPr>
      <xdr:grpSpPr>
        <a:xfrm>
          <a:off x="5343525" y="5561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93" name="Picture 4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134</xdr:row>
      <xdr:rowOff>171450</xdr:rowOff>
    </xdr:from>
    <xdr:to>
      <xdr:col>16</xdr:col>
      <xdr:colOff>609600</xdr:colOff>
      <xdr:row>137</xdr:row>
      <xdr:rowOff>209550</xdr:rowOff>
    </xdr:to>
    <xdr:pic>
      <xdr:nvPicPr>
        <xdr:cNvPr id="95" name="Picture 45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122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144</xdr:row>
      <xdr:rowOff>361950</xdr:rowOff>
    </xdr:from>
    <xdr:to>
      <xdr:col>7</xdr:col>
      <xdr:colOff>285750</xdr:colOff>
      <xdr:row>148</xdr:row>
      <xdr:rowOff>295275</xdr:rowOff>
    </xdr:to>
    <xdr:sp>
      <xdr:nvSpPr>
        <xdr:cNvPr id="96" name="WordArt 458"/>
        <xdr:cNvSpPr>
          <a:spLocks/>
        </xdr:cNvSpPr>
      </xdr:nvSpPr>
      <xdr:spPr>
        <a:xfrm>
          <a:off x="5486400" y="5522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145</xdr:row>
      <xdr:rowOff>371475</xdr:rowOff>
    </xdr:from>
    <xdr:to>
      <xdr:col>19</xdr:col>
      <xdr:colOff>438150</xdr:colOff>
      <xdr:row>153</xdr:row>
      <xdr:rowOff>276225</xdr:rowOff>
    </xdr:to>
    <xdr:grpSp>
      <xdr:nvGrpSpPr>
        <xdr:cNvPr id="97" name="Group 460"/>
        <xdr:cNvGrpSpPr>
          <a:grpSpLocks/>
        </xdr:cNvGrpSpPr>
      </xdr:nvGrpSpPr>
      <xdr:grpSpPr>
        <a:xfrm>
          <a:off x="14154150" y="5561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98" name="Picture 46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150</xdr:row>
      <xdr:rowOff>171450</xdr:rowOff>
    </xdr:from>
    <xdr:to>
      <xdr:col>6</xdr:col>
      <xdr:colOff>609600</xdr:colOff>
      <xdr:row>153</xdr:row>
      <xdr:rowOff>209550</xdr:rowOff>
    </xdr:to>
    <xdr:pic>
      <xdr:nvPicPr>
        <xdr:cNvPr id="100" name="Picture 45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732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161</xdr:row>
      <xdr:rowOff>371475</xdr:rowOff>
    </xdr:from>
    <xdr:to>
      <xdr:col>9</xdr:col>
      <xdr:colOff>438150</xdr:colOff>
      <xdr:row>169</xdr:row>
      <xdr:rowOff>276225</xdr:rowOff>
    </xdr:to>
    <xdr:grpSp>
      <xdr:nvGrpSpPr>
        <xdr:cNvPr id="101" name="Group 466"/>
        <xdr:cNvGrpSpPr>
          <a:grpSpLocks/>
        </xdr:cNvGrpSpPr>
      </xdr:nvGrpSpPr>
      <xdr:grpSpPr>
        <a:xfrm>
          <a:off x="5343525" y="6171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02" name="Picture 4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144</xdr:row>
      <xdr:rowOff>361950</xdr:rowOff>
    </xdr:from>
    <xdr:to>
      <xdr:col>17</xdr:col>
      <xdr:colOff>285750</xdr:colOff>
      <xdr:row>148</xdr:row>
      <xdr:rowOff>295275</xdr:rowOff>
    </xdr:to>
    <xdr:sp>
      <xdr:nvSpPr>
        <xdr:cNvPr id="104" name="WordArt 464"/>
        <xdr:cNvSpPr>
          <a:spLocks/>
        </xdr:cNvSpPr>
      </xdr:nvSpPr>
      <xdr:spPr>
        <a:xfrm>
          <a:off x="14297025" y="5522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150</xdr:row>
      <xdr:rowOff>171450</xdr:rowOff>
    </xdr:from>
    <xdr:to>
      <xdr:col>16</xdr:col>
      <xdr:colOff>609600</xdr:colOff>
      <xdr:row>153</xdr:row>
      <xdr:rowOff>209550</xdr:rowOff>
    </xdr:to>
    <xdr:pic>
      <xdr:nvPicPr>
        <xdr:cNvPr id="105" name="Picture 46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732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160</xdr:row>
      <xdr:rowOff>361950</xdr:rowOff>
    </xdr:from>
    <xdr:to>
      <xdr:col>7</xdr:col>
      <xdr:colOff>285750</xdr:colOff>
      <xdr:row>164</xdr:row>
      <xdr:rowOff>295275</xdr:rowOff>
    </xdr:to>
    <xdr:sp>
      <xdr:nvSpPr>
        <xdr:cNvPr id="106" name="WordArt 470"/>
        <xdr:cNvSpPr>
          <a:spLocks/>
        </xdr:cNvSpPr>
      </xdr:nvSpPr>
      <xdr:spPr>
        <a:xfrm>
          <a:off x="5486400" y="6132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161</xdr:row>
      <xdr:rowOff>371475</xdr:rowOff>
    </xdr:from>
    <xdr:to>
      <xdr:col>19</xdr:col>
      <xdr:colOff>438150</xdr:colOff>
      <xdr:row>169</xdr:row>
      <xdr:rowOff>276225</xdr:rowOff>
    </xdr:to>
    <xdr:grpSp>
      <xdr:nvGrpSpPr>
        <xdr:cNvPr id="107" name="Group 472"/>
        <xdr:cNvGrpSpPr>
          <a:grpSpLocks/>
        </xdr:cNvGrpSpPr>
      </xdr:nvGrpSpPr>
      <xdr:grpSpPr>
        <a:xfrm>
          <a:off x="14154150" y="6171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08" name="Picture 4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166</xdr:row>
      <xdr:rowOff>171450</xdr:rowOff>
    </xdr:from>
    <xdr:to>
      <xdr:col>6</xdr:col>
      <xdr:colOff>609600</xdr:colOff>
      <xdr:row>169</xdr:row>
      <xdr:rowOff>209550</xdr:rowOff>
    </xdr:to>
    <xdr:pic>
      <xdr:nvPicPr>
        <xdr:cNvPr id="110" name="Picture 47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6341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177</xdr:row>
      <xdr:rowOff>371475</xdr:rowOff>
    </xdr:from>
    <xdr:to>
      <xdr:col>9</xdr:col>
      <xdr:colOff>438150</xdr:colOff>
      <xdr:row>185</xdr:row>
      <xdr:rowOff>276225</xdr:rowOff>
    </xdr:to>
    <xdr:grpSp>
      <xdr:nvGrpSpPr>
        <xdr:cNvPr id="111" name="Group 478"/>
        <xdr:cNvGrpSpPr>
          <a:grpSpLocks/>
        </xdr:cNvGrpSpPr>
      </xdr:nvGrpSpPr>
      <xdr:grpSpPr>
        <a:xfrm>
          <a:off x="5343525" y="6780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12" name="Picture 47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160</xdr:row>
      <xdr:rowOff>361950</xdr:rowOff>
    </xdr:from>
    <xdr:to>
      <xdr:col>17</xdr:col>
      <xdr:colOff>285750</xdr:colOff>
      <xdr:row>164</xdr:row>
      <xdr:rowOff>295275</xdr:rowOff>
    </xdr:to>
    <xdr:sp>
      <xdr:nvSpPr>
        <xdr:cNvPr id="114" name="WordArt 476"/>
        <xdr:cNvSpPr>
          <a:spLocks/>
        </xdr:cNvSpPr>
      </xdr:nvSpPr>
      <xdr:spPr>
        <a:xfrm>
          <a:off x="14297025" y="6132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166</xdr:row>
      <xdr:rowOff>171450</xdr:rowOff>
    </xdr:from>
    <xdr:to>
      <xdr:col>16</xdr:col>
      <xdr:colOff>609600</xdr:colOff>
      <xdr:row>169</xdr:row>
      <xdr:rowOff>209550</xdr:rowOff>
    </xdr:to>
    <xdr:pic>
      <xdr:nvPicPr>
        <xdr:cNvPr id="115" name="Picture 47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6341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177</xdr:row>
      <xdr:rowOff>371475</xdr:rowOff>
    </xdr:from>
    <xdr:to>
      <xdr:col>19</xdr:col>
      <xdr:colOff>438150</xdr:colOff>
      <xdr:row>185</xdr:row>
      <xdr:rowOff>276225</xdr:rowOff>
    </xdr:to>
    <xdr:grpSp>
      <xdr:nvGrpSpPr>
        <xdr:cNvPr id="116" name="Group 484"/>
        <xdr:cNvGrpSpPr>
          <a:grpSpLocks/>
        </xdr:cNvGrpSpPr>
      </xdr:nvGrpSpPr>
      <xdr:grpSpPr>
        <a:xfrm>
          <a:off x="14154150" y="6780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17" name="Picture 4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176</xdr:row>
      <xdr:rowOff>361950</xdr:rowOff>
    </xdr:from>
    <xdr:to>
      <xdr:col>7</xdr:col>
      <xdr:colOff>285750</xdr:colOff>
      <xdr:row>180</xdr:row>
      <xdr:rowOff>295275</xdr:rowOff>
    </xdr:to>
    <xdr:sp>
      <xdr:nvSpPr>
        <xdr:cNvPr id="119" name="WordArt 482"/>
        <xdr:cNvSpPr>
          <a:spLocks/>
        </xdr:cNvSpPr>
      </xdr:nvSpPr>
      <xdr:spPr>
        <a:xfrm>
          <a:off x="5486400" y="6741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182</xdr:row>
      <xdr:rowOff>171450</xdr:rowOff>
    </xdr:from>
    <xdr:to>
      <xdr:col>6</xdr:col>
      <xdr:colOff>609600</xdr:colOff>
      <xdr:row>185</xdr:row>
      <xdr:rowOff>209550</xdr:rowOff>
    </xdr:to>
    <xdr:pic>
      <xdr:nvPicPr>
        <xdr:cNvPr id="120" name="Picture 48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6951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193</xdr:row>
      <xdr:rowOff>371475</xdr:rowOff>
    </xdr:from>
    <xdr:to>
      <xdr:col>9</xdr:col>
      <xdr:colOff>438150</xdr:colOff>
      <xdr:row>201</xdr:row>
      <xdr:rowOff>276225</xdr:rowOff>
    </xdr:to>
    <xdr:grpSp>
      <xdr:nvGrpSpPr>
        <xdr:cNvPr id="121" name="Group 490"/>
        <xdr:cNvGrpSpPr>
          <a:grpSpLocks/>
        </xdr:cNvGrpSpPr>
      </xdr:nvGrpSpPr>
      <xdr:grpSpPr>
        <a:xfrm>
          <a:off x="5343525" y="7390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22" name="Picture 49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176</xdr:row>
      <xdr:rowOff>361950</xdr:rowOff>
    </xdr:from>
    <xdr:to>
      <xdr:col>17</xdr:col>
      <xdr:colOff>285750</xdr:colOff>
      <xdr:row>180</xdr:row>
      <xdr:rowOff>295275</xdr:rowOff>
    </xdr:to>
    <xdr:sp>
      <xdr:nvSpPr>
        <xdr:cNvPr id="124" name="WordArt 488"/>
        <xdr:cNvSpPr>
          <a:spLocks/>
        </xdr:cNvSpPr>
      </xdr:nvSpPr>
      <xdr:spPr>
        <a:xfrm>
          <a:off x="14297025" y="6741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182</xdr:row>
      <xdr:rowOff>171450</xdr:rowOff>
    </xdr:from>
    <xdr:to>
      <xdr:col>16</xdr:col>
      <xdr:colOff>609600</xdr:colOff>
      <xdr:row>185</xdr:row>
      <xdr:rowOff>209550</xdr:rowOff>
    </xdr:to>
    <xdr:pic>
      <xdr:nvPicPr>
        <xdr:cNvPr id="125" name="Picture 48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6951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193</xdr:row>
      <xdr:rowOff>371475</xdr:rowOff>
    </xdr:from>
    <xdr:to>
      <xdr:col>19</xdr:col>
      <xdr:colOff>438150</xdr:colOff>
      <xdr:row>201</xdr:row>
      <xdr:rowOff>276225</xdr:rowOff>
    </xdr:to>
    <xdr:grpSp>
      <xdr:nvGrpSpPr>
        <xdr:cNvPr id="126" name="Group 496"/>
        <xdr:cNvGrpSpPr>
          <a:grpSpLocks/>
        </xdr:cNvGrpSpPr>
      </xdr:nvGrpSpPr>
      <xdr:grpSpPr>
        <a:xfrm>
          <a:off x="14154150" y="7390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27" name="Picture 4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192</xdr:row>
      <xdr:rowOff>361950</xdr:rowOff>
    </xdr:from>
    <xdr:to>
      <xdr:col>7</xdr:col>
      <xdr:colOff>285750</xdr:colOff>
      <xdr:row>196</xdr:row>
      <xdr:rowOff>295275</xdr:rowOff>
    </xdr:to>
    <xdr:sp>
      <xdr:nvSpPr>
        <xdr:cNvPr id="129" name="WordArt 494"/>
        <xdr:cNvSpPr>
          <a:spLocks/>
        </xdr:cNvSpPr>
      </xdr:nvSpPr>
      <xdr:spPr>
        <a:xfrm>
          <a:off x="5486400" y="7351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198</xdr:row>
      <xdr:rowOff>171450</xdr:rowOff>
    </xdr:from>
    <xdr:to>
      <xdr:col>6</xdr:col>
      <xdr:colOff>609600</xdr:colOff>
      <xdr:row>201</xdr:row>
      <xdr:rowOff>209550</xdr:rowOff>
    </xdr:to>
    <xdr:pic>
      <xdr:nvPicPr>
        <xdr:cNvPr id="130" name="Picture 49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7560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209</xdr:row>
      <xdr:rowOff>371475</xdr:rowOff>
    </xdr:from>
    <xdr:to>
      <xdr:col>9</xdr:col>
      <xdr:colOff>438150</xdr:colOff>
      <xdr:row>217</xdr:row>
      <xdr:rowOff>276225</xdr:rowOff>
    </xdr:to>
    <xdr:grpSp>
      <xdr:nvGrpSpPr>
        <xdr:cNvPr id="131" name="Group 502"/>
        <xdr:cNvGrpSpPr>
          <a:grpSpLocks/>
        </xdr:cNvGrpSpPr>
      </xdr:nvGrpSpPr>
      <xdr:grpSpPr>
        <a:xfrm>
          <a:off x="5343525" y="8000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32" name="Picture 50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192</xdr:row>
      <xdr:rowOff>361950</xdr:rowOff>
    </xdr:from>
    <xdr:to>
      <xdr:col>17</xdr:col>
      <xdr:colOff>285750</xdr:colOff>
      <xdr:row>196</xdr:row>
      <xdr:rowOff>295275</xdr:rowOff>
    </xdr:to>
    <xdr:sp>
      <xdr:nvSpPr>
        <xdr:cNvPr id="134" name="WordArt 500"/>
        <xdr:cNvSpPr>
          <a:spLocks/>
        </xdr:cNvSpPr>
      </xdr:nvSpPr>
      <xdr:spPr>
        <a:xfrm>
          <a:off x="14297025" y="7351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198</xdr:row>
      <xdr:rowOff>171450</xdr:rowOff>
    </xdr:from>
    <xdr:to>
      <xdr:col>16</xdr:col>
      <xdr:colOff>609600</xdr:colOff>
      <xdr:row>201</xdr:row>
      <xdr:rowOff>209550</xdr:rowOff>
    </xdr:to>
    <xdr:pic>
      <xdr:nvPicPr>
        <xdr:cNvPr id="135" name="Picture 50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7560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209</xdr:row>
      <xdr:rowOff>371475</xdr:rowOff>
    </xdr:from>
    <xdr:to>
      <xdr:col>19</xdr:col>
      <xdr:colOff>438150</xdr:colOff>
      <xdr:row>217</xdr:row>
      <xdr:rowOff>276225</xdr:rowOff>
    </xdr:to>
    <xdr:grpSp>
      <xdr:nvGrpSpPr>
        <xdr:cNvPr id="136" name="Group 508"/>
        <xdr:cNvGrpSpPr>
          <a:grpSpLocks/>
        </xdr:cNvGrpSpPr>
      </xdr:nvGrpSpPr>
      <xdr:grpSpPr>
        <a:xfrm>
          <a:off x="14154150" y="8000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37" name="Picture 50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208</xdr:row>
      <xdr:rowOff>361950</xdr:rowOff>
    </xdr:from>
    <xdr:to>
      <xdr:col>7</xdr:col>
      <xdr:colOff>285750</xdr:colOff>
      <xdr:row>212</xdr:row>
      <xdr:rowOff>295275</xdr:rowOff>
    </xdr:to>
    <xdr:sp>
      <xdr:nvSpPr>
        <xdr:cNvPr id="139" name="WordArt 506"/>
        <xdr:cNvSpPr>
          <a:spLocks/>
        </xdr:cNvSpPr>
      </xdr:nvSpPr>
      <xdr:spPr>
        <a:xfrm>
          <a:off x="5486400" y="7960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214</xdr:row>
      <xdr:rowOff>171450</xdr:rowOff>
    </xdr:from>
    <xdr:to>
      <xdr:col>6</xdr:col>
      <xdr:colOff>609600</xdr:colOff>
      <xdr:row>217</xdr:row>
      <xdr:rowOff>209550</xdr:rowOff>
    </xdr:to>
    <xdr:pic>
      <xdr:nvPicPr>
        <xdr:cNvPr id="140" name="Picture 50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8170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225</xdr:row>
      <xdr:rowOff>371475</xdr:rowOff>
    </xdr:from>
    <xdr:to>
      <xdr:col>9</xdr:col>
      <xdr:colOff>438150</xdr:colOff>
      <xdr:row>233</xdr:row>
      <xdr:rowOff>276225</xdr:rowOff>
    </xdr:to>
    <xdr:grpSp>
      <xdr:nvGrpSpPr>
        <xdr:cNvPr id="141" name="Group 514"/>
        <xdr:cNvGrpSpPr>
          <a:grpSpLocks/>
        </xdr:cNvGrpSpPr>
      </xdr:nvGrpSpPr>
      <xdr:grpSpPr>
        <a:xfrm>
          <a:off x="5343525" y="8609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42" name="Picture 5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214</xdr:row>
      <xdr:rowOff>171450</xdr:rowOff>
    </xdr:from>
    <xdr:to>
      <xdr:col>16</xdr:col>
      <xdr:colOff>609600</xdr:colOff>
      <xdr:row>217</xdr:row>
      <xdr:rowOff>209550</xdr:rowOff>
    </xdr:to>
    <xdr:pic>
      <xdr:nvPicPr>
        <xdr:cNvPr id="144" name="Picture 51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8170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224</xdr:row>
      <xdr:rowOff>361950</xdr:rowOff>
    </xdr:from>
    <xdr:to>
      <xdr:col>7</xdr:col>
      <xdr:colOff>285750</xdr:colOff>
      <xdr:row>228</xdr:row>
      <xdr:rowOff>295275</xdr:rowOff>
    </xdr:to>
    <xdr:sp>
      <xdr:nvSpPr>
        <xdr:cNvPr id="145" name="WordArt 518"/>
        <xdr:cNvSpPr>
          <a:spLocks/>
        </xdr:cNvSpPr>
      </xdr:nvSpPr>
      <xdr:spPr>
        <a:xfrm>
          <a:off x="5486400" y="8570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230</xdr:row>
      <xdr:rowOff>171450</xdr:rowOff>
    </xdr:from>
    <xdr:to>
      <xdr:col>6</xdr:col>
      <xdr:colOff>609600</xdr:colOff>
      <xdr:row>233</xdr:row>
      <xdr:rowOff>209550</xdr:rowOff>
    </xdr:to>
    <xdr:pic>
      <xdr:nvPicPr>
        <xdr:cNvPr id="146" name="Picture 51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8780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224</xdr:row>
      <xdr:rowOff>361950</xdr:rowOff>
    </xdr:from>
    <xdr:to>
      <xdr:col>17</xdr:col>
      <xdr:colOff>285750</xdr:colOff>
      <xdr:row>228</xdr:row>
      <xdr:rowOff>295275</xdr:rowOff>
    </xdr:to>
    <xdr:sp>
      <xdr:nvSpPr>
        <xdr:cNvPr id="147" name="WordArt 524"/>
        <xdr:cNvSpPr>
          <a:spLocks/>
        </xdr:cNvSpPr>
      </xdr:nvSpPr>
      <xdr:spPr>
        <a:xfrm>
          <a:off x="14297025" y="8570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230</xdr:row>
      <xdr:rowOff>171450</xdr:rowOff>
    </xdr:from>
    <xdr:to>
      <xdr:col>16</xdr:col>
      <xdr:colOff>609600</xdr:colOff>
      <xdr:row>233</xdr:row>
      <xdr:rowOff>209550</xdr:rowOff>
    </xdr:to>
    <xdr:pic>
      <xdr:nvPicPr>
        <xdr:cNvPr id="148" name="Picture 52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8780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241</xdr:row>
      <xdr:rowOff>371475</xdr:rowOff>
    </xdr:from>
    <xdr:to>
      <xdr:col>9</xdr:col>
      <xdr:colOff>438150</xdr:colOff>
      <xdr:row>249</xdr:row>
      <xdr:rowOff>276225</xdr:rowOff>
    </xdr:to>
    <xdr:grpSp>
      <xdr:nvGrpSpPr>
        <xdr:cNvPr id="149" name="Group 526"/>
        <xdr:cNvGrpSpPr>
          <a:grpSpLocks/>
        </xdr:cNvGrpSpPr>
      </xdr:nvGrpSpPr>
      <xdr:grpSpPr>
        <a:xfrm>
          <a:off x="5343525" y="9219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50" name="Picture 5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240</xdr:row>
      <xdr:rowOff>361950</xdr:rowOff>
    </xdr:from>
    <xdr:to>
      <xdr:col>7</xdr:col>
      <xdr:colOff>285750</xdr:colOff>
      <xdr:row>244</xdr:row>
      <xdr:rowOff>295275</xdr:rowOff>
    </xdr:to>
    <xdr:sp>
      <xdr:nvSpPr>
        <xdr:cNvPr id="152" name="WordArt 530"/>
        <xdr:cNvSpPr>
          <a:spLocks/>
        </xdr:cNvSpPr>
      </xdr:nvSpPr>
      <xdr:spPr>
        <a:xfrm>
          <a:off x="5486400" y="9180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246</xdr:row>
      <xdr:rowOff>171450</xdr:rowOff>
    </xdr:from>
    <xdr:to>
      <xdr:col>6</xdr:col>
      <xdr:colOff>609600</xdr:colOff>
      <xdr:row>249</xdr:row>
      <xdr:rowOff>209550</xdr:rowOff>
    </xdr:to>
    <xdr:pic>
      <xdr:nvPicPr>
        <xdr:cNvPr id="153" name="Picture 53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9389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241</xdr:row>
      <xdr:rowOff>371475</xdr:rowOff>
    </xdr:from>
    <xdr:to>
      <xdr:col>19</xdr:col>
      <xdr:colOff>438150</xdr:colOff>
      <xdr:row>249</xdr:row>
      <xdr:rowOff>276225</xdr:rowOff>
    </xdr:to>
    <xdr:grpSp>
      <xdr:nvGrpSpPr>
        <xdr:cNvPr id="154" name="Group 532"/>
        <xdr:cNvGrpSpPr>
          <a:grpSpLocks/>
        </xdr:cNvGrpSpPr>
      </xdr:nvGrpSpPr>
      <xdr:grpSpPr>
        <a:xfrm>
          <a:off x="14154150" y="9219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55" name="Picture 5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240</xdr:row>
      <xdr:rowOff>361950</xdr:rowOff>
    </xdr:from>
    <xdr:to>
      <xdr:col>17</xdr:col>
      <xdr:colOff>285750</xdr:colOff>
      <xdr:row>244</xdr:row>
      <xdr:rowOff>295275</xdr:rowOff>
    </xdr:to>
    <xdr:sp>
      <xdr:nvSpPr>
        <xdr:cNvPr id="157" name="WordArt 536"/>
        <xdr:cNvSpPr>
          <a:spLocks/>
        </xdr:cNvSpPr>
      </xdr:nvSpPr>
      <xdr:spPr>
        <a:xfrm>
          <a:off x="14297025" y="9180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246</xdr:row>
      <xdr:rowOff>171450</xdr:rowOff>
    </xdr:from>
    <xdr:to>
      <xdr:col>16</xdr:col>
      <xdr:colOff>609600</xdr:colOff>
      <xdr:row>249</xdr:row>
      <xdr:rowOff>209550</xdr:rowOff>
    </xdr:to>
    <xdr:pic>
      <xdr:nvPicPr>
        <xdr:cNvPr id="158" name="Picture 53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9389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257</xdr:row>
      <xdr:rowOff>371475</xdr:rowOff>
    </xdr:from>
    <xdr:to>
      <xdr:col>9</xdr:col>
      <xdr:colOff>438150</xdr:colOff>
      <xdr:row>265</xdr:row>
      <xdr:rowOff>276225</xdr:rowOff>
    </xdr:to>
    <xdr:grpSp>
      <xdr:nvGrpSpPr>
        <xdr:cNvPr id="159" name="Group 538"/>
        <xdr:cNvGrpSpPr>
          <a:grpSpLocks/>
        </xdr:cNvGrpSpPr>
      </xdr:nvGrpSpPr>
      <xdr:grpSpPr>
        <a:xfrm>
          <a:off x="5343525" y="9828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60" name="Picture 5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256</xdr:row>
      <xdr:rowOff>361950</xdr:rowOff>
    </xdr:from>
    <xdr:to>
      <xdr:col>7</xdr:col>
      <xdr:colOff>285750</xdr:colOff>
      <xdr:row>260</xdr:row>
      <xdr:rowOff>295275</xdr:rowOff>
    </xdr:to>
    <xdr:sp>
      <xdr:nvSpPr>
        <xdr:cNvPr id="162" name="WordArt 542"/>
        <xdr:cNvSpPr>
          <a:spLocks/>
        </xdr:cNvSpPr>
      </xdr:nvSpPr>
      <xdr:spPr>
        <a:xfrm>
          <a:off x="5486400" y="9789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262</xdr:row>
      <xdr:rowOff>171450</xdr:rowOff>
    </xdr:from>
    <xdr:to>
      <xdr:col>6</xdr:col>
      <xdr:colOff>609600</xdr:colOff>
      <xdr:row>265</xdr:row>
      <xdr:rowOff>209550</xdr:rowOff>
    </xdr:to>
    <xdr:pic>
      <xdr:nvPicPr>
        <xdr:cNvPr id="163" name="Picture 54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9999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257</xdr:row>
      <xdr:rowOff>371475</xdr:rowOff>
    </xdr:from>
    <xdr:to>
      <xdr:col>19</xdr:col>
      <xdr:colOff>438150</xdr:colOff>
      <xdr:row>265</xdr:row>
      <xdr:rowOff>276225</xdr:rowOff>
    </xdr:to>
    <xdr:grpSp>
      <xdr:nvGrpSpPr>
        <xdr:cNvPr id="164" name="Group 544"/>
        <xdr:cNvGrpSpPr>
          <a:grpSpLocks/>
        </xdr:cNvGrpSpPr>
      </xdr:nvGrpSpPr>
      <xdr:grpSpPr>
        <a:xfrm>
          <a:off x="14154150" y="9828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65" name="Picture 54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256</xdr:row>
      <xdr:rowOff>361950</xdr:rowOff>
    </xdr:from>
    <xdr:to>
      <xdr:col>17</xdr:col>
      <xdr:colOff>285750</xdr:colOff>
      <xdr:row>260</xdr:row>
      <xdr:rowOff>295275</xdr:rowOff>
    </xdr:to>
    <xdr:sp>
      <xdr:nvSpPr>
        <xdr:cNvPr id="167" name="WordArt 548"/>
        <xdr:cNvSpPr>
          <a:spLocks/>
        </xdr:cNvSpPr>
      </xdr:nvSpPr>
      <xdr:spPr>
        <a:xfrm>
          <a:off x="14297025" y="9789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262</xdr:row>
      <xdr:rowOff>171450</xdr:rowOff>
    </xdr:from>
    <xdr:to>
      <xdr:col>16</xdr:col>
      <xdr:colOff>609600</xdr:colOff>
      <xdr:row>265</xdr:row>
      <xdr:rowOff>209550</xdr:rowOff>
    </xdr:to>
    <xdr:pic>
      <xdr:nvPicPr>
        <xdr:cNvPr id="168" name="Picture 54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9999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273</xdr:row>
      <xdr:rowOff>371475</xdr:rowOff>
    </xdr:from>
    <xdr:to>
      <xdr:col>9</xdr:col>
      <xdr:colOff>438150</xdr:colOff>
      <xdr:row>281</xdr:row>
      <xdr:rowOff>276225</xdr:rowOff>
    </xdr:to>
    <xdr:grpSp>
      <xdr:nvGrpSpPr>
        <xdr:cNvPr id="169" name="Group 550"/>
        <xdr:cNvGrpSpPr>
          <a:grpSpLocks/>
        </xdr:cNvGrpSpPr>
      </xdr:nvGrpSpPr>
      <xdr:grpSpPr>
        <a:xfrm>
          <a:off x="5343525" y="10438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70" name="Picture 55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272</xdr:row>
      <xdr:rowOff>361950</xdr:rowOff>
    </xdr:from>
    <xdr:to>
      <xdr:col>7</xdr:col>
      <xdr:colOff>285750</xdr:colOff>
      <xdr:row>276</xdr:row>
      <xdr:rowOff>295275</xdr:rowOff>
    </xdr:to>
    <xdr:sp>
      <xdr:nvSpPr>
        <xdr:cNvPr id="172" name="WordArt 554"/>
        <xdr:cNvSpPr>
          <a:spLocks/>
        </xdr:cNvSpPr>
      </xdr:nvSpPr>
      <xdr:spPr>
        <a:xfrm>
          <a:off x="5486400" y="10399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278</xdr:row>
      <xdr:rowOff>171450</xdr:rowOff>
    </xdr:from>
    <xdr:to>
      <xdr:col>6</xdr:col>
      <xdr:colOff>609600</xdr:colOff>
      <xdr:row>281</xdr:row>
      <xdr:rowOff>209550</xdr:rowOff>
    </xdr:to>
    <xdr:pic>
      <xdr:nvPicPr>
        <xdr:cNvPr id="173" name="Picture 55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0608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273</xdr:row>
      <xdr:rowOff>371475</xdr:rowOff>
    </xdr:from>
    <xdr:to>
      <xdr:col>19</xdr:col>
      <xdr:colOff>438150</xdr:colOff>
      <xdr:row>281</xdr:row>
      <xdr:rowOff>276225</xdr:rowOff>
    </xdr:to>
    <xdr:grpSp>
      <xdr:nvGrpSpPr>
        <xdr:cNvPr id="174" name="Group 556"/>
        <xdr:cNvGrpSpPr>
          <a:grpSpLocks/>
        </xdr:cNvGrpSpPr>
      </xdr:nvGrpSpPr>
      <xdr:grpSpPr>
        <a:xfrm>
          <a:off x="14154150" y="10438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75" name="Picture 55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272</xdr:row>
      <xdr:rowOff>361950</xdr:rowOff>
    </xdr:from>
    <xdr:to>
      <xdr:col>17</xdr:col>
      <xdr:colOff>285750</xdr:colOff>
      <xdr:row>276</xdr:row>
      <xdr:rowOff>295275</xdr:rowOff>
    </xdr:to>
    <xdr:sp>
      <xdr:nvSpPr>
        <xdr:cNvPr id="177" name="WordArt 560"/>
        <xdr:cNvSpPr>
          <a:spLocks/>
        </xdr:cNvSpPr>
      </xdr:nvSpPr>
      <xdr:spPr>
        <a:xfrm>
          <a:off x="14297025" y="10399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278</xdr:row>
      <xdr:rowOff>171450</xdr:rowOff>
    </xdr:from>
    <xdr:to>
      <xdr:col>16</xdr:col>
      <xdr:colOff>609600</xdr:colOff>
      <xdr:row>281</xdr:row>
      <xdr:rowOff>209550</xdr:rowOff>
    </xdr:to>
    <xdr:pic>
      <xdr:nvPicPr>
        <xdr:cNvPr id="178" name="Picture 56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0608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289</xdr:row>
      <xdr:rowOff>371475</xdr:rowOff>
    </xdr:from>
    <xdr:to>
      <xdr:col>9</xdr:col>
      <xdr:colOff>438150</xdr:colOff>
      <xdr:row>297</xdr:row>
      <xdr:rowOff>276225</xdr:rowOff>
    </xdr:to>
    <xdr:grpSp>
      <xdr:nvGrpSpPr>
        <xdr:cNvPr id="179" name="Group 562"/>
        <xdr:cNvGrpSpPr>
          <a:grpSpLocks/>
        </xdr:cNvGrpSpPr>
      </xdr:nvGrpSpPr>
      <xdr:grpSpPr>
        <a:xfrm>
          <a:off x="5343525" y="11048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80" name="Picture 56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288</xdr:row>
      <xdr:rowOff>361950</xdr:rowOff>
    </xdr:from>
    <xdr:to>
      <xdr:col>7</xdr:col>
      <xdr:colOff>285750</xdr:colOff>
      <xdr:row>292</xdr:row>
      <xdr:rowOff>295275</xdr:rowOff>
    </xdr:to>
    <xdr:sp>
      <xdr:nvSpPr>
        <xdr:cNvPr id="182" name="WordArt 566"/>
        <xdr:cNvSpPr>
          <a:spLocks/>
        </xdr:cNvSpPr>
      </xdr:nvSpPr>
      <xdr:spPr>
        <a:xfrm>
          <a:off x="5486400" y="11008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294</xdr:row>
      <xdr:rowOff>171450</xdr:rowOff>
    </xdr:from>
    <xdr:to>
      <xdr:col>6</xdr:col>
      <xdr:colOff>609600</xdr:colOff>
      <xdr:row>297</xdr:row>
      <xdr:rowOff>209550</xdr:rowOff>
    </xdr:to>
    <xdr:pic>
      <xdr:nvPicPr>
        <xdr:cNvPr id="183" name="Picture 56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1218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289</xdr:row>
      <xdr:rowOff>371475</xdr:rowOff>
    </xdr:from>
    <xdr:to>
      <xdr:col>19</xdr:col>
      <xdr:colOff>438150</xdr:colOff>
      <xdr:row>297</xdr:row>
      <xdr:rowOff>276225</xdr:rowOff>
    </xdr:to>
    <xdr:grpSp>
      <xdr:nvGrpSpPr>
        <xdr:cNvPr id="184" name="Group 568"/>
        <xdr:cNvGrpSpPr>
          <a:grpSpLocks/>
        </xdr:cNvGrpSpPr>
      </xdr:nvGrpSpPr>
      <xdr:grpSpPr>
        <a:xfrm>
          <a:off x="14154150" y="11048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85" name="Picture 5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288</xdr:row>
      <xdr:rowOff>361950</xdr:rowOff>
    </xdr:from>
    <xdr:to>
      <xdr:col>17</xdr:col>
      <xdr:colOff>285750</xdr:colOff>
      <xdr:row>292</xdr:row>
      <xdr:rowOff>295275</xdr:rowOff>
    </xdr:to>
    <xdr:sp>
      <xdr:nvSpPr>
        <xdr:cNvPr id="187" name="WordArt 572"/>
        <xdr:cNvSpPr>
          <a:spLocks/>
        </xdr:cNvSpPr>
      </xdr:nvSpPr>
      <xdr:spPr>
        <a:xfrm>
          <a:off x="14297025" y="11008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294</xdr:row>
      <xdr:rowOff>171450</xdr:rowOff>
    </xdr:from>
    <xdr:to>
      <xdr:col>16</xdr:col>
      <xdr:colOff>609600</xdr:colOff>
      <xdr:row>297</xdr:row>
      <xdr:rowOff>209550</xdr:rowOff>
    </xdr:to>
    <xdr:pic>
      <xdr:nvPicPr>
        <xdr:cNvPr id="188" name="Picture 57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1218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305</xdr:row>
      <xdr:rowOff>371475</xdr:rowOff>
    </xdr:from>
    <xdr:to>
      <xdr:col>9</xdr:col>
      <xdr:colOff>438150</xdr:colOff>
      <xdr:row>313</xdr:row>
      <xdr:rowOff>276225</xdr:rowOff>
    </xdr:to>
    <xdr:grpSp>
      <xdr:nvGrpSpPr>
        <xdr:cNvPr id="189" name="Group 574"/>
        <xdr:cNvGrpSpPr>
          <a:grpSpLocks/>
        </xdr:cNvGrpSpPr>
      </xdr:nvGrpSpPr>
      <xdr:grpSpPr>
        <a:xfrm>
          <a:off x="5343525" y="11657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90" name="Picture 57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304</xdr:row>
      <xdr:rowOff>361950</xdr:rowOff>
    </xdr:from>
    <xdr:to>
      <xdr:col>7</xdr:col>
      <xdr:colOff>285750</xdr:colOff>
      <xdr:row>308</xdr:row>
      <xdr:rowOff>295275</xdr:rowOff>
    </xdr:to>
    <xdr:sp>
      <xdr:nvSpPr>
        <xdr:cNvPr id="192" name="WordArt 578"/>
        <xdr:cNvSpPr>
          <a:spLocks/>
        </xdr:cNvSpPr>
      </xdr:nvSpPr>
      <xdr:spPr>
        <a:xfrm>
          <a:off x="5486400" y="11618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310</xdr:row>
      <xdr:rowOff>171450</xdr:rowOff>
    </xdr:from>
    <xdr:to>
      <xdr:col>6</xdr:col>
      <xdr:colOff>609600</xdr:colOff>
      <xdr:row>313</xdr:row>
      <xdr:rowOff>209550</xdr:rowOff>
    </xdr:to>
    <xdr:pic>
      <xdr:nvPicPr>
        <xdr:cNvPr id="193" name="Picture 57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1828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306</xdr:row>
      <xdr:rowOff>0</xdr:rowOff>
    </xdr:from>
    <xdr:to>
      <xdr:col>19</xdr:col>
      <xdr:colOff>447675</xdr:colOff>
      <xdr:row>313</xdr:row>
      <xdr:rowOff>285750</xdr:rowOff>
    </xdr:to>
    <xdr:grpSp>
      <xdr:nvGrpSpPr>
        <xdr:cNvPr id="194" name="Group 580"/>
        <xdr:cNvGrpSpPr>
          <a:grpSpLocks/>
        </xdr:cNvGrpSpPr>
      </xdr:nvGrpSpPr>
      <xdr:grpSpPr>
        <a:xfrm>
          <a:off x="14163675" y="116586000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95" name="Picture 58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310</xdr:row>
      <xdr:rowOff>171450</xdr:rowOff>
    </xdr:from>
    <xdr:to>
      <xdr:col>16</xdr:col>
      <xdr:colOff>609600</xdr:colOff>
      <xdr:row>313</xdr:row>
      <xdr:rowOff>209550</xdr:rowOff>
    </xdr:to>
    <xdr:pic>
      <xdr:nvPicPr>
        <xdr:cNvPr id="197" name="Picture 58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1828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321</xdr:row>
      <xdr:rowOff>371475</xdr:rowOff>
    </xdr:from>
    <xdr:to>
      <xdr:col>9</xdr:col>
      <xdr:colOff>438150</xdr:colOff>
      <xdr:row>329</xdr:row>
      <xdr:rowOff>276225</xdr:rowOff>
    </xdr:to>
    <xdr:grpSp>
      <xdr:nvGrpSpPr>
        <xdr:cNvPr id="198" name="Group 586"/>
        <xdr:cNvGrpSpPr>
          <a:grpSpLocks/>
        </xdr:cNvGrpSpPr>
      </xdr:nvGrpSpPr>
      <xdr:grpSpPr>
        <a:xfrm>
          <a:off x="5343525" y="12267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99" name="Picture 58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320</xdr:row>
      <xdr:rowOff>361950</xdr:rowOff>
    </xdr:from>
    <xdr:to>
      <xdr:col>7</xdr:col>
      <xdr:colOff>285750</xdr:colOff>
      <xdr:row>324</xdr:row>
      <xdr:rowOff>295275</xdr:rowOff>
    </xdr:to>
    <xdr:sp>
      <xdr:nvSpPr>
        <xdr:cNvPr id="201" name="WordArt 590"/>
        <xdr:cNvSpPr>
          <a:spLocks/>
        </xdr:cNvSpPr>
      </xdr:nvSpPr>
      <xdr:spPr>
        <a:xfrm>
          <a:off x="5486400" y="12228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326</xdr:row>
      <xdr:rowOff>171450</xdr:rowOff>
    </xdr:from>
    <xdr:to>
      <xdr:col>6</xdr:col>
      <xdr:colOff>609600</xdr:colOff>
      <xdr:row>329</xdr:row>
      <xdr:rowOff>209550</xdr:rowOff>
    </xdr:to>
    <xdr:pic>
      <xdr:nvPicPr>
        <xdr:cNvPr id="202" name="Picture 59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2437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321</xdr:row>
      <xdr:rowOff>371475</xdr:rowOff>
    </xdr:from>
    <xdr:to>
      <xdr:col>19</xdr:col>
      <xdr:colOff>438150</xdr:colOff>
      <xdr:row>329</xdr:row>
      <xdr:rowOff>276225</xdr:rowOff>
    </xdr:to>
    <xdr:grpSp>
      <xdr:nvGrpSpPr>
        <xdr:cNvPr id="203" name="Group 592"/>
        <xdr:cNvGrpSpPr>
          <a:grpSpLocks/>
        </xdr:cNvGrpSpPr>
      </xdr:nvGrpSpPr>
      <xdr:grpSpPr>
        <a:xfrm>
          <a:off x="14154150" y="12267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04" name="Picture 59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320</xdr:row>
      <xdr:rowOff>361950</xdr:rowOff>
    </xdr:from>
    <xdr:to>
      <xdr:col>17</xdr:col>
      <xdr:colOff>285750</xdr:colOff>
      <xdr:row>324</xdr:row>
      <xdr:rowOff>295275</xdr:rowOff>
    </xdr:to>
    <xdr:sp>
      <xdr:nvSpPr>
        <xdr:cNvPr id="206" name="WordArt 596"/>
        <xdr:cNvSpPr>
          <a:spLocks/>
        </xdr:cNvSpPr>
      </xdr:nvSpPr>
      <xdr:spPr>
        <a:xfrm>
          <a:off x="14297025" y="12228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326</xdr:row>
      <xdr:rowOff>171450</xdr:rowOff>
    </xdr:from>
    <xdr:to>
      <xdr:col>16</xdr:col>
      <xdr:colOff>609600</xdr:colOff>
      <xdr:row>329</xdr:row>
      <xdr:rowOff>209550</xdr:rowOff>
    </xdr:to>
    <xdr:pic>
      <xdr:nvPicPr>
        <xdr:cNvPr id="207" name="Picture 59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2437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337</xdr:row>
      <xdr:rowOff>371475</xdr:rowOff>
    </xdr:from>
    <xdr:to>
      <xdr:col>9</xdr:col>
      <xdr:colOff>438150</xdr:colOff>
      <xdr:row>345</xdr:row>
      <xdr:rowOff>276225</xdr:rowOff>
    </xdr:to>
    <xdr:grpSp>
      <xdr:nvGrpSpPr>
        <xdr:cNvPr id="208" name="Group 598"/>
        <xdr:cNvGrpSpPr>
          <a:grpSpLocks/>
        </xdr:cNvGrpSpPr>
      </xdr:nvGrpSpPr>
      <xdr:grpSpPr>
        <a:xfrm>
          <a:off x="5343525" y="12876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09" name="Picture 5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336</xdr:row>
      <xdr:rowOff>361950</xdr:rowOff>
    </xdr:from>
    <xdr:to>
      <xdr:col>7</xdr:col>
      <xdr:colOff>285750</xdr:colOff>
      <xdr:row>340</xdr:row>
      <xdr:rowOff>295275</xdr:rowOff>
    </xdr:to>
    <xdr:sp>
      <xdr:nvSpPr>
        <xdr:cNvPr id="211" name="WordArt 602"/>
        <xdr:cNvSpPr>
          <a:spLocks/>
        </xdr:cNvSpPr>
      </xdr:nvSpPr>
      <xdr:spPr>
        <a:xfrm>
          <a:off x="5486400" y="12837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342</xdr:row>
      <xdr:rowOff>171450</xdr:rowOff>
    </xdr:from>
    <xdr:to>
      <xdr:col>6</xdr:col>
      <xdr:colOff>609600</xdr:colOff>
      <xdr:row>345</xdr:row>
      <xdr:rowOff>209550</xdr:rowOff>
    </xdr:to>
    <xdr:pic>
      <xdr:nvPicPr>
        <xdr:cNvPr id="212" name="Picture 60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3047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337</xdr:row>
      <xdr:rowOff>371475</xdr:rowOff>
    </xdr:from>
    <xdr:to>
      <xdr:col>19</xdr:col>
      <xdr:colOff>438150</xdr:colOff>
      <xdr:row>345</xdr:row>
      <xdr:rowOff>276225</xdr:rowOff>
    </xdr:to>
    <xdr:grpSp>
      <xdr:nvGrpSpPr>
        <xdr:cNvPr id="213" name="Group 604"/>
        <xdr:cNvGrpSpPr>
          <a:grpSpLocks/>
        </xdr:cNvGrpSpPr>
      </xdr:nvGrpSpPr>
      <xdr:grpSpPr>
        <a:xfrm>
          <a:off x="14154150" y="12876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14" name="Picture 60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336</xdr:row>
      <xdr:rowOff>361950</xdr:rowOff>
    </xdr:from>
    <xdr:to>
      <xdr:col>17</xdr:col>
      <xdr:colOff>285750</xdr:colOff>
      <xdr:row>340</xdr:row>
      <xdr:rowOff>295275</xdr:rowOff>
    </xdr:to>
    <xdr:sp>
      <xdr:nvSpPr>
        <xdr:cNvPr id="216" name="WordArt 608"/>
        <xdr:cNvSpPr>
          <a:spLocks/>
        </xdr:cNvSpPr>
      </xdr:nvSpPr>
      <xdr:spPr>
        <a:xfrm>
          <a:off x="14297025" y="12837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342</xdr:row>
      <xdr:rowOff>171450</xdr:rowOff>
    </xdr:from>
    <xdr:to>
      <xdr:col>16</xdr:col>
      <xdr:colOff>609600</xdr:colOff>
      <xdr:row>345</xdr:row>
      <xdr:rowOff>209550</xdr:rowOff>
    </xdr:to>
    <xdr:pic>
      <xdr:nvPicPr>
        <xdr:cNvPr id="217" name="Picture 60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3047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353</xdr:row>
      <xdr:rowOff>371475</xdr:rowOff>
    </xdr:from>
    <xdr:to>
      <xdr:col>9</xdr:col>
      <xdr:colOff>438150</xdr:colOff>
      <xdr:row>361</xdr:row>
      <xdr:rowOff>276225</xdr:rowOff>
    </xdr:to>
    <xdr:grpSp>
      <xdr:nvGrpSpPr>
        <xdr:cNvPr id="218" name="Group 610"/>
        <xdr:cNvGrpSpPr>
          <a:grpSpLocks/>
        </xdr:cNvGrpSpPr>
      </xdr:nvGrpSpPr>
      <xdr:grpSpPr>
        <a:xfrm>
          <a:off x="5343525" y="13486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19" name="Picture 6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352</xdr:row>
      <xdr:rowOff>361950</xdr:rowOff>
    </xdr:from>
    <xdr:to>
      <xdr:col>7</xdr:col>
      <xdr:colOff>285750</xdr:colOff>
      <xdr:row>356</xdr:row>
      <xdr:rowOff>295275</xdr:rowOff>
    </xdr:to>
    <xdr:sp>
      <xdr:nvSpPr>
        <xdr:cNvPr id="221" name="WordArt 614"/>
        <xdr:cNvSpPr>
          <a:spLocks/>
        </xdr:cNvSpPr>
      </xdr:nvSpPr>
      <xdr:spPr>
        <a:xfrm>
          <a:off x="5486400" y="13447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358</xdr:row>
      <xdr:rowOff>171450</xdr:rowOff>
    </xdr:from>
    <xdr:to>
      <xdr:col>6</xdr:col>
      <xdr:colOff>609600</xdr:colOff>
      <xdr:row>361</xdr:row>
      <xdr:rowOff>209550</xdr:rowOff>
    </xdr:to>
    <xdr:pic>
      <xdr:nvPicPr>
        <xdr:cNvPr id="222" name="Picture 61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3656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353</xdr:row>
      <xdr:rowOff>371475</xdr:rowOff>
    </xdr:from>
    <xdr:to>
      <xdr:col>19</xdr:col>
      <xdr:colOff>438150</xdr:colOff>
      <xdr:row>361</xdr:row>
      <xdr:rowOff>276225</xdr:rowOff>
    </xdr:to>
    <xdr:grpSp>
      <xdr:nvGrpSpPr>
        <xdr:cNvPr id="223" name="Group 616"/>
        <xdr:cNvGrpSpPr>
          <a:grpSpLocks/>
        </xdr:cNvGrpSpPr>
      </xdr:nvGrpSpPr>
      <xdr:grpSpPr>
        <a:xfrm>
          <a:off x="14154150" y="13486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24" name="Picture 6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352</xdr:row>
      <xdr:rowOff>361950</xdr:rowOff>
    </xdr:from>
    <xdr:to>
      <xdr:col>17</xdr:col>
      <xdr:colOff>285750</xdr:colOff>
      <xdr:row>356</xdr:row>
      <xdr:rowOff>295275</xdr:rowOff>
    </xdr:to>
    <xdr:sp>
      <xdr:nvSpPr>
        <xdr:cNvPr id="226" name="WordArt 620"/>
        <xdr:cNvSpPr>
          <a:spLocks/>
        </xdr:cNvSpPr>
      </xdr:nvSpPr>
      <xdr:spPr>
        <a:xfrm>
          <a:off x="14297025" y="13447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358</xdr:row>
      <xdr:rowOff>171450</xdr:rowOff>
    </xdr:from>
    <xdr:to>
      <xdr:col>16</xdr:col>
      <xdr:colOff>609600</xdr:colOff>
      <xdr:row>361</xdr:row>
      <xdr:rowOff>209550</xdr:rowOff>
    </xdr:to>
    <xdr:pic>
      <xdr:nvPicPr>
        <xdr:cNvPr id="227" name="Picture 62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3656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369</xdr:row>
      <xdr:rowOff>371475</xdr:rowOff>
    </xdr:from>
    <xdr:to>
      <xdr:col>9</xdr:col>
      <xdr:colOff>438150</xdr:colOff>
      <xdr:row>377</xdr:row>
      <xdr:rowOff>276225</xdr:rowOff>
    </xdr:to>
    <xdr:grpSp>
      <xdr:nvGrpSpPr>
        <xdr:cNvPr id="228" name="Group 622"/>
        <xdr:cNvGrpSpPr>
          <a:grpSpLocks/>
        </xdr:cNvGrpSpPr>
      </xdr:nvGrpSpPr>
      <xdr:grpSpPr>
        <a:xfrm>
          <a:off x="5343525" y="14096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29" name="Picture 6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368</xdr:row>
      <xdr:rowOff>361950</xdr:rowOff>
    </xdr:from>
    <xdr:to>
      <xdr:col>7</xdr:col>
      <xdr:colOff>285750</xdr:colOff>
      <xdr:row>372</xdr:row>
      <xdr:rowOff>295275</xdr:rowOff>
    </xdr:to>
    <xdr:sp>
      <xdr:nvSpPr>
        <xdr:cNvPr id="231" name="WordArt 626"/>
        <xdr:cNvSpPr>
          <a:spLocks/>
        </xdr:cNvSpPr>
      </xdr:nvSpPr>
      <xdr:spPr>
        <a:xfrm>
          <a:off x="5486400" y="14056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374</xdr:row>
      <xdr:rowOff>171450</xdr:rowOff>
    </xdr:from>
    <xdr:to>
      <xdr:col>6</xdr:col>
      <xdr:colOff>609600</xdr:colOff>
      <xdr:row>377</xdr:row>
      <xdr:rowOff>209550</xdr:rowOff>
    </xdr:to>
    <xdr:pic>
      <xdr:nvPicPr>
        <xdr:cNvPr id="232" name="Picture 62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4266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369</xdr:row>
      <xdr:rowOff>371475</xdr:rowOff>
    </xdr:from>
    <xdr:to>
      <xdr:col>19</xdr:col>
      <xdr:colOff>438150</xdr:colOff>
      <xdr:row>377</xdr:row>
      <xdr:rowOff>276225</xdr:rowOff>
    </xdr:to>
    <xdr:grpSp>
      <xdr:nvGrpSpPr>
        <xdr:cNvPr id="233" name="Group 628"/>
        <xdr:cNvGrpSpPr>
          <a:grpSpLocks/>
        </xdr:cNvGrpSpPr>
      </xdr:nvGrpSpPr>
      <xdr:grpSpPr>
        <a:xfrm>
          <a:off x="14154150" y="14096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34" name="Picture 6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368</xdr:row>
      <xdr:rowOff>361950</xdr:rowOff>
    </xdr:from>
    <xdr:to>
      <xdr:col>17</xdr:col>
      <xdr:colOff>285750</xdr:colOff>
      <xdr:row>372</xdr:row>
      <xdr:rowOff>295275</xdr:rowOff>
    </xdr:to>
    <xdr:sp>
      <xdr:nvSpPr>
        <xdr:cNvPr id="236" name="WordArt 632"/>
        <xdr:cNvSpPr>
          <a:spLocks/>
        </xdr:cNvSpPr>
      </xdr:nvSpPr>
      <xdr:spPr>
        <a:xfrm>
          <a:off x="14297025" y="14056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374</xdr:row>
      <xdr:rowOff>171450</xdr:rowOff>
    </xdr:from>
    <xdr:to>
      <xdr:col>16</xdr:col>
      <xdr:colOff>609600</xdr:colOff>
      <xdr:row>377</xdr:row>
      <xdr:rowOff>209550</xdr:rowOff>
    </xdr:to>
    <xdr:pic>
      <xdr:nvPicPr>
        <xdr:cNvPr id="237" name="Picture 63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4266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385</xdr:row>
      <xdr:rowOff>371475</xdr:rowOff>
    </xdr:from>
    <xdr:to>
      <xdr:col>9</xdr:col>
      <xdr:colOff>438150</xdr:colOff>
      <xdr:row>393</xdr:row>
      <xdr:rowOff>276225</xdr:rowOff>
    </xdr:to>
    <xdr:grpSp>
      <xdr:nvGrpSpPr>
        <xdr:cNvPr id="238" name="Group 634"/>
        <xdr:cNvGrpSpPr>
          <a:grpSpLocks/>
        </xdr:cNvGrpSpPr>
      </xdr:nvGrpSpPr>
      <xdr:grpSpPr>
        <a:xfrm>
          <a:off x="5343525" y="14705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39" name="Picture 6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384</xdr:row>
      <xdr:rowOff>361950</xdr:rowOff>
    </xdr:from>
    <xdr:to>
      <xdr:col>7</xdr:col>
      <xdr:colOff>285750</xdr:colOff>
      <xdr:row>388</xdr:row>
      <xdr:rowOff>295275</xdr:rowOff>
    </xdr:to>
    <xdr:sp>
      <xdr:nvSpPr>
        <xdr:cNvPr id="241" name="WordArt 638"/>
        <xdr:cNvSpPr>
          <a:spLocks/>
        </xdr:cNvSpPr>
      </xdr:nvSpPr>
      <xdr:spPr>
        <a:xfrm>
          <a:off x="5486400" y="14666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390</xdr:row>
      <xdr:rowOff>171450</xdr:rowOff>
    </xdr:from>
    <xdr:to>
      <xdr:col>6</xdr:col>
      <xdr:colOff>609600</xdr:colOff>
      <xdr:row>393</xdr:row>
      <xdr:rowOff>209550</xdr:rowOff>
    </xdr:to>
    <xdr:pic>
      <xdr:nvPicPr>
        <xdr:cNvPr id="242" name="Picture 63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4876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385</xdr:row>
      <xdr:rowOff>371475</xdr:rowOff>
    </xdr:from>
    <xdr:to>
      <xdr:col>19</xdr:col>
      <xdr:colOff>438150</xdr:colOff>
      <xdr:row>393</xdr:row>
      <xdr:rowOff>276225</xdr:rowOff>
    </xdr:to>
    <xdr:grpSp>
      <xdr:nvGrpSpPr>
        <xdr:cNvPr id="243" name="Group 640"/>
        <xdr:cNvGrpSpPr>
          <a:grpSpLocks/>
        </xdr:cNvGrpSpPr>
      </xdr:nvGrpSpPr>
      <xdr:grpSpPr>
        <a:xfrm>
          <a:off x="14154150" y="14705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44" name="Picture 6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384</xdr:row>
      <xdr:rowOff>361950</xdr:rowOff>
    </xdr:from>
    <xdr:to>
      <xdr:col>17</xdr:col>
      <xdr:colOff>285750</xdr:colOff>
      <xdr:row>388</xdr:row>
      <xdr:rowOff>295275</xdr:rowOff>
    </xdr:to>
    <xdr:sp>
      <xdr:nvSpPr>
        <xdr:cNvPr id="246" name="WordArt 644"/>
        <xdr:cNvSpPr>
          <a:spLocks/>
        </xdr:cNvSpPr>
      </xdr:nvSpPr>
      <xdr:spPr>
        <a:xfrm>
          <a:off x="14297025" y="14666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390</xdr:row>
      <xdr:rowOff>171450</xdr:rowOff>
    </xdr:from>
    <xdr:to>
      <xdr:col>16</xdr:col>
      <xdr:colOff>609600</xdr:colOff>
      <xdr:row>393</xdr:row>
      <xdr:rowOff>209550</xdr:rowOff>
    </xdr:to>
    <xdr:pic>
      <xdr:nvPicPr>
        <xdr:cNvPr id="247" name="Picture 64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4876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128</xdr:row>
      <xdr:rowOff>361950</xdr:rowOff>
    </xdr:from>
    <xdr:to>
      <xdr:col>17</xdr:col>
      <xdr:colOff>285750</xdr:colOff>
      <xdr:row>132</xdr:row>
      <xdr:rowOff>295275</xdr:rowOff>
    </xdr:to>
    <xdr:sp>
      <xdr:nvSpPr>
        <xdr:cNvPr id="248" name="WordArt 452"/>
        <xdr:cNvSpPr>
          <a:spLocks/>
        </xdr:cNvSpPr>
      </xdr:nvSpPr>
      <xdr:spPr>
        <a:xfrm>
          <a:off x="14297025" y="4912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15</xdr:col>
      <xdr:colOff>323850</xdr:colOff>
      <xdr:row>208</xdr:row>
      <xdr:rowOff>361950</xdr:rowOff>
    </xdr:from>
    <xdr:to>
      <xdr:col>17</xdr:col>
      <xdr:colOff>285750</xdr:colOff>
      <xdr:row>212</xdr:row>
      <xdr:rowOff>295275</xdr:rowOff>
    </xdr:to>
    <xdr:sp>
      <xdr:nvSpPr>
        <xdr:cNvPr id="249" name="WordArt 512"/>
        <xdr:cNvSpPr>
          <a:spLocks/>
        </xdr:cNvSpPr>
      </xdr:nvSpPr>
      <xdr:spPr>
        <a:xfrm>
          <a:off x="14297025" y="7960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15</xdr:col>
      <xdr:colOff>323850</xdr:colOff>
      <xdr:row>304</xdr:row>
      <xdr:rowOff>361950</xdr:rowOff>
    </xdr:from>
    <xdr:to>
      <xdr:col>17</xdr:col>
      <xdr:colOff>285750</xdr:colOff>
      <xdr:row>308</xdr:row>
      <xdr:rowOff>295275</xdr:rowOff>
    </xdr:to>
    <xdr:sp>
      <xdr:nvSpPr>
        <xdr:cNvPr id="250" name="WordArt 584"/>
        <xdr:cNvSpPr>
          <a:spLocks/>
        </xdr:cNvSpPr>
      </xdr:nvSpPr>
      <xdr:spPr>
        <a:xfrm>
          <a:off x="14297025" y="11618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8</xdr:row>
      <xdr:rowOff>152400</xdr:rowOff>
    </xdr:from>
    <xdr:to>
      <xdr:col>8</xdr:col>
      <xdr:colOff>676275</xdr:colOff>
      <xdr:row>23</xdr:row>
      <xdr:rowOff>38100</xdr:rowOff>
    </xdr:to>
    <xdr:pic>
      <xdr:nvPicPr>
        <xdr:cNvPr id="1" name="Picture 14" descr="BOWLINGBOBCA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876425"/>
          <a:ext cx="23622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0">
      <selection activeCell="A1" sqref="A1:G10"/>
    </sheetView>
  </sheetViews>
  <sheetFormatPr defaultColWidth="9.140625" defaultRowHeight="12.75"/>
  <cols>
    <col min="1" max="1" width="23.7109375" style="0" bestFit="1" customWidth="1"/>
    <col min="2" max="2" width="9.8515625" style="0" customWidth="1"/>
    <col min="3" max="3" width="8.28125" style="0" customWidth="1"/>
    <col min="4" max="4" width="2.7109375" style="0" customWidth="1"/>
    <col min="5" max="5" width="23.7109375" style="0" bestFit="1" customWidth="1"/>
    <col min="6" max="6" width="9.8515625" style="0" customWidth="1"/>
    <col min="7" max="7" width="8.28125" style="0" customWidth="1"/>
  </cols>
  <sheetData>
    <row r="1" spans="1:7" ht="24.75" customHeight="1">
      <c r="A1" s="124"/>
      <c r="B1" s="124"/>
      <c r="C1" s="124"/>
      <c r="D1" s="124"/>
      <c r="E1" s="124"/>
      <c r="F1" s="124"/>
      <c r="G1" s="124"/>
    </row>
    <row r="2" spans="1:7" ht="24.75" customHeight="1">
      <c r="A2" s="124"/>
      <c r="B2" s="124"/>
      <c r="C2" s="124"/>
      <c r="D2" s="124"/>
      <c r="E2" s="124"/>
      <c r="F2" s="124"/>
      <c r="G2" s="124"/>
    </row>
    <row r="3" spans="1:7" ht="24.75" customHeight="1">
      <c r="A3" s="124"/>
      <c r="B3" s="124"/>
      <c r="C3" s="124"/>
      <c r="D3" s="124"/>
      <c r="E3" s="124"/>
      <c r="F3" s="124"/>
      <c r="G3" s="124"/>
    </row>
    <row r="4" spans="1:7" ht="24.75" customHeight="1">
      <c r="A4" s="124"/>
      <c r="B4" s="124"/>
      <c r="C4" s="124"/>
      <c r="D4" s="124"/>
      <c r="E4" s="124"/>
      <c r="F4" s="124"/>
      <c r="G4" s="124"/>
    </row>
    <row r="5" spans="1:7" ht="24.75" customHeight="1">
      <c r="A5" s="124"/>
      <c r="B5" s="124"/>
      <c r="C5" s="124"/>
      <c r="D5" s="124"/>
      <c r="E5" s="124"/>
      <c r="F5" s="124"/>
      <c r="G5" s="124"/>
    </row>
    <row r="6" spans="1:7" ht="24.75" customHeight="1">
      <c r="A6" s="124"/>
      <c r="B6" s="124"/>
      <c r="C6" s="124"/>
      <c r="D6" s="124"/>
      <c r="E6" s="124"/>
      <c r="F6" s="124"/>
      <c r="G6" s="124"/>
    </row>
    <row r="7" spans="1:7" ht="24.75" customHeight="1">
      <c r="A7" s="124"/>
      <c r="B7" s="124"/>
      <c r="C7" s="124"/>
      <c r="D7" s="124"/>
      <c r="E7" s="124"/>
      <c r="F7" s="124"/>
      <c r="G7" s="124"/>
    </row>
    <row r="8" spans="1:7" ht="24.75" customHeight="1">
      <c r="A8" s="124"/>
      <c r="B8" s="124"/>
      <c r="C8" s="124"/>
      <c r="D8" s="124"/>
      <c r="E8" s="124"/>
      <c r="F8" s="124"/>
      <c r="G8" s="124"/>
    </row>
    <row r="9" spans="1:7" ht="24.75" customHeight="1">
      <c r="A9" s="124"/>
      <c r="B9" s="124"/>
      <c r="C9" s="124"/>
      <c r="D9" s="124"/>
      <c r="E9" s="124"/>
      <c r="F9" s="124"/>
      <c r="G9" s="124"/>
    </row>
    <row r="10" spans="1:7" ht="24.75" customHeight="1">
      <c r="A10" s="124"/>
      <c r="B10" s="124"/>
      <c r="C10" s="124"/>
      <c r="D10" s="124"/>
      <c r="E10" s="124"/>
      <c r="F10" s="124"/>
      <c r="G10" s="124"/>
    </row>
    <row r="11" spans="1:10" ht="19.5" customHeight="1">
      <c r="A11" s="125" t="s">
        <v>37</v>
      </c>
      <c r="B11" s="125"/>
      <c r="C11" s="125"/>
      <c r="D11" s="125"/>
      <c r="E11" s="125"/>
      <c r="F11" s="125"/>
      <c r="G11" s="125"/>
      <c r="J11" s="92"/>
    </row>
    <row r="12" spans="1:7" ht="15.75">
      <c r="A12" s="123" t="s">
        <v>18</v>
      </c>
      <c r="B12" s="123"/>
      <c r="C12" s="123"/>
      <c r="E12" s="123" t="s">
        <v>19</v>
      </c>
      <c r="F12" s="123"/>
      <c r="G12" s="123"/>
    </row>
    <row r="13" spans="1:7" ht="31.5">
      <c r="A13" s="26" t="s">
        <v>1</v>
      </c>
      <c r="B13" s="27" t="s">
        <v>16</v>
      </c>
      <c r="C13" s="27" t="s">
        <v>17</v>
      </c>
      <c r="E13" s="26" t="s">
        <v>1</v>
      </c>
      <c r="F13" s="27" t="s">
        <v>16</v>
      </c>
      <c r="G13" s="27" t="s">
        <v>17</v>
      </c>
    </row>
    <row r="14" spans="1:7" ht="12.75">
      <c r="A14" s="25" t="str">
        <f>Input!C12</f>
        <v>South Lyon East</v>
      </c>
      <c r="B14" s="23">
        <f>Input!A10</f>
        <v>21</v>
      </c>
      <c r="C14" s="23"/>
      <c r="E14" s="25"/>
      <c r="F14" s="23"/>
      <c r="G14" s="23"/>
    </row>
    <row r="15" spans="1:7" ht="12.75">
      <c r="A15" s="16" t="str">
        <f>Input!C24</f>
        <v>Oscoda</v>
      </c>
      <c r="B15" s="23">
        <f>Input!A22</f>
        <v>22</v>
      </c>
      <c r="C15" s="23"/>
      <c r="E15" s="25" t="str">
        <f>Input!Q12</f>
        <v>South Lyon East</v>
      </c>
      <c r="F15" s="23">
        <f>Input!O10</f>
        <v>1</v>
      </c>
      <c r="G15" s="23"/>
    </row>
    <row r="16" spans="1:7" ht="12.75">
      <c r="A16" s="16" t="str">
        <f>Input!C36</f>
        <v>Owosso</v>
      </c>
      <c r="B16" s="23">
        <f>Input!A34</f>
        <v>23</v>
      </c>
      <c r="C16" s="23"/>
      <c r="E16" s="25" t="str">
        <f>Input!Q24</f>
        <v>Davison</v>
      </c>
      <c r="F16" s="23">
        <f>Input!O22</f>
        <v>2</v>
      </c>
      <c r="G16" s="23"/>
    </row>
    <row r="17" spans="1:7" ht="12.75">
      <c r="A17" s="16" t="str">
        <f>Input!C48</f>
        <v>Sturgis</v>
      </c>
      <c r="B17" s="23">
        <f>Input!A46</f>
        <v>24</v>
      </c>
      <c r="C17" s="23"/>
      <c r="E17" s="25" t="str">
        <f>Input!Q36</f>
        <v>Grand Blanc</v>
      </c>
      <c r="F17" s="23">
        <f>Input!O34</f>
        <v>3</v>
      </c>
      <c r="G17" s="23"/>
    </row>
    <row r="18" spans="1:7" ht="12.75">
      <c r="A18" s="16" t="str">
        <f>Input!C60</f>
        <v>Tawas</v>
      </c>
      <c r="B18" s="23">
        <f>Input!A58</f>
        <v>25</v>
      </c>
      <c r="C18" s="23"/>
      <c r="E18" s="25" t="str">
        <f>Input!Q48</f>
        <v>South Lyon</v>
      </c>
      <c r="F18" s="23">
        <f>Input!O46</f>
        <v>4</v>
      </c>
      <c r="G18" s="23"/>
    </row>
    <row r="19" spans="1:7" ht="12.75">
      <c r="A19" s="16" t="str">
        <f>Input!C72</f>
        <v>South Lyon </v>
      </c>
      <c r="B19" s="23">
        <f>Input!A70</f>
        <v>26</v>
      </c>
      <c r="C19" s="23"/>
      <c r="E19" s="25" t="str">
        <f>Input!Q60</f>
        <v>Tawas</v>
      </c>
      <c r="F19" s="23">
        <f>Input!O58</f>
        <v>5</v>
      </c>
      <c r="G19" s="23"/>
    </row>
    <row r="20" spans="1:7" ht="12.75">
      <c r="A20" s="16" t="str">
        <f>Input!C84</f>
        <v>Carmen Ainsworth</v>
      </c>
      <c r="B20" s="23">
        <f>Input!A82</f>
        <v>27</v>
      </c>
      <c r="C20" s="23"/>
      <c r="E20" s="25" t="str">
        <f>Input!Q72</f>
        <v>Carman Ainsworth</v>
      </c>
      <c r="F20" s="23">
        <f>Input!O70</f>
        <v>6</v>
      </c>
      <c r="G20" s="23"/>
    </row>
    <row r="21" spans="1:7" ht="12.75">
      <c r="A21" s="16" t="str">
        <f>Input!C96</f>
        <v>Sandusky</v>
      </c>
      <c r="B21" s="23">
        <f>Input!A94</f>
        <v>28</v>
      </c>
      <c r="C21" s="23"/>
      <c r="E21" s="25" t="str">
        <f>Input!Q84</f>
        <v>Bay City Western</v>
      </c>
      <c r="F21" s="23">
        <f>Input!O82</f>
        <v>7</v>
      </c>
      <c r="G21" s="23"/>
    </row>
    <row r="22" spans="1:7" ht="12.75">
      <c r="A22" s="16" t="str">
        <f>Input!C108</f>
        <v>Sterling Heights Stevenson</v>
      </c>
      <c r="B22" s="23">
        <f>Input!A106</f>
        <v>29</v>
      </c>
      <c r="C22" s="23"/>
      <c r="E22" s="25" t="str">
        <f>Input!Q96</f>
        <v>Owosso</v>
      </c>
      <c r="F22" s="23">
        <f>Input!O94</f>
        <v>8</v>
      </c>
      <c r="G22" s="23"/>
    </row>
    <row r="23" spans="1:7" ht="12.75">
      <c r="A23" s="16" t="str">
        <f>Input!C120</f>
        <v>Bay City Western</v>
      </c>
      <c r="B23" s="23">
        <f>Input!A118</f>
        <v>30</v>
      </c>
      <c r="C23" s="23"/>
      <c r="E23" s="25" t="str">
        <f>Input!Q108</f>
        <v>Swartz Creek</v>
      </c>
      <c r="F23" s="23">
        <f>Input!O106</f>
        <v>9</v>
      </c>
      <c r="G23" s="23"/>
    </row>
    <row r="24" spans="1:7" ht="12.75">
      <c r="A24" s="16" t="str">
        <f>Input!C132</f>
        <v>Flint Kearsley</v>
      </c>
      <c r="B24" s="23">
        <f>Input!A130</f>
        <v>31</v>
      </c>
      <c r="C24" s="23"/>
      <c r="E24" s="25" t="str">
        <f>Input!Q120</f>
        <v>Oscoda</v>
      </c>
      <c r="F24" s="23">
        <f>Input!O118</f>
        <v>10</v>
      </c>
      <c r="G24" s="23"/>
    </row>
    <row r="25" spans="1:7" ht="12.75">
      <c r="A25" s="16" t="str">
        <f>Input!C144</f>
        <v>L'Anse Creuse North</v>
      </c>
      <c r="B25" s="23">
        <f>Input!A142</f>
        <v>32</v>
      </c>
      <c r="C25" s="23"/>
      <c r="E25" s="25" t="str">
        <f>Input!Q132</f>
        <v>Sandusky</v>
      </c>
      <c r="F25" s="23">
        <f>Input!O130</f>
        <v>11</v>
      </c>
      <c r="G25" s="23"/>
    </row>
    <row r="26" spans="1:7" ht="12.75">
      <c r="A26" s="16" t="str">
        <f>Input!C156</f>
        <v>Bay City John Glenn</v>
      </c>
      <c r="B26" s="23">
        <f>Input!A154</f>
        <v>33</v>
      </c>
      <c r="C26" s="23"/>
      <c r="E26" s="25" t="str">
        <f>Input!Q144</f>
        <v>L'Anse Creuse North</v>
      </c>
      <c r="F26" s="23">
        <f>Input!O142</f>
        <v>12</v>
      </c>
      <c r="G26" s="23"/>
    </row>
    <row r="27" spans="1:7" ht="12.75">
      <c r="A27" s="16" t="str">
        <f>Input!C168</f>
        <v>Swartz Creek</v>
      </c>
      <c r="B27" s="23">
        <f>Input!A166</f>
        <v>34</v>
      </c>
      <c r="C27" s="23"/>
      <c r="E27" s="25" t="str">
        <f>Input!Q156</f>
        <v>Bay City All Saints</v>
      </c>
      <c r="F27" s="23">
        <f>Input!O154</f>
        <v>13</v>
      </c>
      <c r="G27" s="23"/>
    </row>
    <row r="28" spans="1:7" ht="12.75">
      <c r="A28" s="16" t="str">
        <f>Input!C180</f>
        <v>Battle Creek Pennfield</v>
      </c>
      <c r="B28" s="23">
        <f>Input!A178</f>
        <v>35</v>
      </c>
      <c r="C28" s="23"/>
      <c r="E28" s="25" t="str">
        <f>Input!Q168</f>
        <v>Sturgis</v>
      </c>
      <c r="F28" s="23">
        <f>Input!O166</f>
        <v>14</v>
      </c>
      <c r="G28" s="23"/>
    </row>
    <row r="29" spans="1:7" ht="12.75">
      <c r="A29" s="16" t="str">
        <f>Input!C192</f>
        <v>Grand Blanc</v>
      </c>
      <c r="B29" s="23">
        <f>Input!A190</f>
        <v>36</v>
      </c>
      <c r="C29" s="23"/>
      <c r="E29" s="25" t="str">
        <f>Input!Q180</f>
        <v>Bay City John Glenn</v>
      </c>
      <c r="F29" s="23">
        <f>Input!O178</f>
        <v>15</v>
      </c>
      <c r="G29" s="23"/>
    </row>
    <row r="30" spans="1:7" ht="12.75">
      <c r="A30" s="16" t="s">
        <v>88</v>
      </c>
      <c r="B30" s="23">
        <f>Input!A202</f>
        <v>37</v>
      </c>
      <c r="C30" s="23"/>
      <c r="E30" s="25" t="str">
        <f>Input!Q192</f>
        <v>Battle Creek Pennfield</v>
      </c>
      <c r="F30" s="23">
        <f>Input!O190</f>
        <v>16</v>
      </c>
      <c r="G30" s="23"/>
    </row>
    <row r="31" spans="1:7" ht="12.75">
      <c r="A31" s="16" t="str">
        <f>Input!C216</f>
        <v>Reese</v>
      </c>
      <c r="B31" s="23">
        <f>Input!A214</f>
        <v>38</v>
      </c>
      <c r="C31" s="23"/>
      <c r="E31" s="25" t="str">
        <f>Input!Q200</f>
        <v>Sterling Heights Stevenson</v>
      </c>
      <c r="F31" s="23">
        <f>Input!O202</f>
        <v>17</v>
      </c>
      <c r="G31" s="23"/>
    </row>
    <row r="32" spans="1:7" ht="12.75">
      <c r="A32" s="16">
        <f>Input!C228</f>
        <v>0</v>
      </c>
      <c r="B32" s="23">
        <f>Input!A226</f>
        <v>39</v>
      </c>
      <c r="C32" s="23"/>
      <c r="E32" s="25" t="str">
        <f>Input!Q206</f>
        <v>Flint Kearsley</v>
      </c>
      <c r="F32" s="23">
        <f>Input!O214</f>
        <v>18</v>
      </c>
      <c r="G32" s="23"/>
    </row>
    <row r="33" spans="1:7" ht="12.75">
      <c r="A33" s="16"/>
      <c r="B33" s="23"/>
      <c r="C33" s="23"/>
      <c r="E33" s="16">
        <f>Input!Q218</f>
        <v>0</v>
      </c>
      <c r="F33" s="23">
        <f>Input!O226</f>
        <v>19</v>
      </c>
      <c r="G33" s="23"/>
    </row>
    <row r="34" spans="1:7" ht="12.75">
      <c r="A34" s="16"/>
      <c r="B34" s="23"/>
      <c r="C34" s="23"/>
      <c r="E34" s="16"/>
      <c r="F34" s="23"/>
      <c r="G34" s="23"/>
    </row>
    <row r="35" spans="1:7" ht="12.75">
      <c r="A35" s="16"/>
      <c r="B35" s="23"/>
      <c r="C35" s="23"/>
      <c r="E35" s="16"/>
      <c r="F35" s="23"/>
      <c r="G35" s="23"/>
    </row>
    <row r="36" spans="1:7" ht="12.75">
      <c r="A36" s="16"/>
      <c r="B36" s="23"/>
      <c r="C36" s="16"/>
      <c r="E36" s="16"/>
      <c r="F36" s="23"/>
      <c r="G36" s="16"/>
    </row>
  </sheetData>
  <sheetProtection/>
  <mergeCells count="4">
    <mergeCell ref="E12:G12"/>
    <mergeCell ref="A12:C12"/>
    <mergeCell ref="A1:G10"/>
    <mergeCell ref="A11:G11"/>
  </mergeCells>
  <printOptions horizontalCentered="1"/>
  <pageMargins left="0.75" right="0.75" top="1" bottom="1" header="0.5" footer="0.5"/>
  <pageSetup horizontalDpi="600" verticalDpi="600" orientation="portrait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9" width="10.421875" style="0" customWidth="1"/>
  </cols>
  <sheetData>
    <row r="1" spans="1:9" ht="12.75">
      <c r="A1" s="143" t="s">
        <v>66</v>
      </c>
      <c r="B1" s="143"/>
      <c r="C1" s="143"/>
      <c r="D1" s="143"/>
      <c r="E1" s="143"/>
      <c r="F1" s="143"/>
      <c r="G1" s="143"/>
      <c r="H1" s="143"/>
      <c r="I1" s="143"/>
    </row>
    <row r="2" spans="1:9" ht="12.75">
      <c r="A2" s="143"/>
      <c r="B2" s="143"/>
      <c r="C2" s="143"/>
      <c r="D2" s="143"/>
      <c r="E2" s="143"/>
      <c r="F2" s="143"/>
      <c r="G2" s="143"/>
      <c r="H2" s="143"/>
      <c r="I2" s="143"/>
    </row>
    <row r="3" spans="1:9" ht="30">
      <c r="A3" s="143" t="s">
        <v>67</v>
      </c>
      <c r="B3" s="143"/>
      <c r="C3" s="143"/>
      <c r="D3" s="143"/>
      <c r="E3" s="143"/>
      <c r="F3" s="143"/>
      <c r="G3" s="143"/>
      <c r="H3" s="143"/>
      <c r="I3" s="143"/>
    </row>
    <row r="4" spans="1:9" ht="26.25">
      <c r="A4" s="139" t="s">
        <v>68</v>
      </c>
      <c r="B4" s="139"/>
      <c r="C4" s="139"/>
      <c r="D4" s="139"/>
      <c r="E4" s="139"/>
      <c r="F4" s="139"/>
      <c r="G4" s="139"/>
      <c r="H4" s="139"/>
      <c r="I4" s="139"/>
    </row>
    <row r="7" spans="1:5" ht="15.75">
      <c r="A7" s="29" t="s">
        <v>1</v>
      </c>
      <c r="B7" s="30"/>
      <c r="C7" s="30"/>
      <c r="D7" s="30"/>
      <c r="E7" s="30"/>
    </row>
    <row r="9" spans="2:3" ht="12.75">
      <c r="B9" s="36" t="s">
        <v>23</v>
      </c>
      <c r="C9" s="6"/>
    </row>
    <row r="11" spans="1:5" ht="12.75">
      <c r="A11" s="35" t="s">
        <v>2</v>
      </c>
      <c r="C11" s="35" t="s">
        <v>3</v>
      </c>
      <c r="D11" s="35"/>
      <c r="E11" s="35" t="s">
        <v>4</v>
      </c>
    </row>
    <row r="12" spans="2:4" ht="12.75">
      <c r="B12" s="4"/>
      <c r="D12" s="4"/>
    </row>
    <row r="13" spans="1:5" ht="12.75">
      <c r="A13" s="31"/>
      <c r="B13" s="3"/>
      <c r="C13" s="31"/>
      <c r="D13" s="32"/>
      <c r="E13" s="31"/>
    </row>
    <row r="14" spans="1:5" ht="12.75">
      <c r="A14" s="32"/>
      <c r="B14" s="3"/>
      <c r="C14" s="32"/>
      <c r="D14" s="32"/>
      <c r="E14" s="32"/>
    </row>
    <row r="15" spans="1:5" ht="12.75">
      <c r="A15" s="33"/>
      <c r="B15" s="3"/>
      <c r="C15" s="33"/>
      <c r="D15" s="32"/>
      <c r="E15" s="33"/>
    </row>
    <row r="16" spans="2:4" ht="12.75">
      <c r="B16" s="4"/>
      <c r="D16" s="4"/>
    </row>
    <row r="17" ht="12.75">
      <c r="A17" s="34"/>
    </row>
    <row r="18" spans="1:5" ht="12.75">
      <c r="A18" s="34" t="s">
        <v>21</v>
      </c>
      <c r="B18" s="6"/>
      <c r="C18" s="6"/>
      <c r="D18" s="6"/>
      <c r="E18" s="6"/>
    </row>
    <row r="19" spans="1:5" ht="13.5" thickBot="1">
      <c r="A19" s="37"/>
      <c r="B19" s="37"/>
      <c r="C19" s="37"/>
      <c r="D19" s="37"/>
      <c r="E19" s="37"/>
    </row>
    <row r="21" spans="1:5" ht="15.75">
      <c r="A21" s="29" t="s">
        <v>1</v>
      </c>
      <c r="B21" s="30"/>
      <c r="C21" s="30"/>
      <c r="D21" s="30"/>
      <c r="E21" s="30"/>
    </row>
    <row r="23" spans="2:3" ht="12.75">
      <c r="B23" s="36" t="s">
        <v>23</v>
      </c>
      <c r="C23" s="6"/>
    </row>
    <row r="25" spans="1:9" ht="15.75">
      <c r="A25" s="35" t="s">
        <v>2</v>
      </c>
      <c r="C25" s="35" t="s">
        <v>3</v>
      </c>
      <c r="D25" s="35"/>
      <c r="E25" s="35" t="s">
        <v>4</v>
      </c>
      <c r="G25" s="144" t="s">
        <v>38</v>
      </c>
      <c r="H25" s="145"/>
      <c r="I25" s="145"/>
    </row>
    <row r="26" spans="2:9" ht="15">
      <c r="B26" s="4"/>
      <c r="D26" s="4"/>
      <c r="G26" s="146" t="s">
        <v>39</v>
      </c>
      <c r="H26" s="146"/>
      <c r="I26" s="146"/>
    </row>
    <row r="27" spans="1:5" ht="12.75">
      <c r="A27" s="31"/>
      <c r="B27" s="32"/>
      <c r="C27" s="31"/>
      <c r="D27" s="32"/>
      <c r="E27" s="31"/>
    </row>
    <row r="28" spans="1:9" ht="12.75">
      <c r="A28" s="32"/>
      <c r="B28" s="32"/>
      <c r="C28" s="32"/>
      <c r="D28" s="32"/>
      <c r="E28" s="32"/>
      <c r="G28" s="142"/>
      <c r="H28" s="142"/>
      <c r="I28" s="142"/>
    </row>
    <row r="29" spans="1:5" ht="12.75">
      <c r="A29" s="33"/>
      <c r="B29" s="32"/>
      <c r="C29" s="33"/>
      <c r="D29" s="32"/>
      <c r="E29" s="33"/>
    </row>
    <row r="30" spans="2:4" ht="12.75">
      <c r="B30" s="4"/>
      <c r="D30" s="4"/>
    </row>
    <row r="32" spans="1:5" ht="12.75">
      <c r="A32" s="34" t="s">
        <v>22</v>
      </c>
      <c r="B32" s="6"/>
      <c r="C32" s="6"/>
      <c r="D32" s="6"/>
      <c r="E32" s="6"/>
    </row>
  </sheetData>
  <sheetProtection/>
  <mergeCells count="6">
    <mergeCell ref="G28:I28"/>
    <mergeCell ref="A1:I2"/>
    <mergeCell ref="A4:I4"/>
    <mergeCell ref="G25:I25"/>
    <mergeCell ref="G26:I26"/>
    <mergeCell ref="A3:I3"/>
  </mergeCells>
  <printOptions horizontalCentered="1" verticalCentered="1"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0"/>
  <sheetViews>
    <sheetView zoomScalePageLayoutView="0" workbookViewId="0" topLeftCell="E166">
      <selection activeCell="AA60" sqref="AA60"/>
    </sheetView>
  </sheetViews>
  <sheetFormatPr defaultColWidth="9.140625" defaultRowHeight="12.75"/>
  <cols>
    <col min="1" max="1" width="4.8515625" style="0" customWidth="1"/>
    <col min="2" max="2" width="18.140625" style="0" bestFit="1" customWidth="1"/>
    <col min="3" max="3" width="23.7109375" style="0" customWidth="1"/>
    <col min="4" max="6" width="7.57421875" style="0" customWidth="1"/>
    <col min="7" max="12" width="7.421875" style="0" customWidth="1"/>
    <col min="13" max="13" width="5.00390625" style="14" customWidth="1"/>
    <col min="14" max="14" width="5.00390625" style="88" customWidth="1"/>
    <col min="15" max="15" width="4.8515625" style="0" customWidth="1"/>
    <col min="16" max="16" width="22.8515625" style="0" bestFit="1" customWidth="1"/>
    <col min="17" max="17" width="25.140625" style="0" customWidth="1"/>
    <col min="18" max="20" width="7.57421875" style="0" customWidth="1"/>
    <col min="21" max="26" width="7.421875" style="0" customWidth="1"/>
    <col min="27" max="27" width="5.00390625" style="14" customWidth="1"/>
    <col min="28" max="28" width="5.00390625" style="0" customWidth="1"/>
  </cols>
  <sheetData>
    <row r="1" spans="1:28" ht="12.75">
      <c r="A1" s="4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24</v>
      </c>
      <c r="L1" s="2" t="s">
        <v>25</v>
      </c>
      <c r="M1" s="20" t="s">
        <v>26</v>
      </c>
      <c r="N1" s="87" t="s">
        <v>20</v>
      </c>
      <c r="O1" s="4"/>
      <c r="P1" s="2" t="s">
        <v>0</v>
      </c>
      <c r="Q1" s="2" t="s">
        <v>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  <c r="Y1" s="2" t="s">
        <v>24</v>
      </c>
      <c r="Z1" s="2" t="s">
        <v>25</v>
      </c>
      <c r="AA1" s="20" t="s">
        <v>26</v>
      </c>
      <c r="AB1" s="20" t="s">
        <v>20</v>
      </c>
    </row>
    <row r="2" spans="1:26" ht="12.75">
      <c r="A2" s="4"/>
      <c r="B2" s="121" t="s">
        <v>129</v>
      </c>
      <c r="C2" s="4" t="s">
        <v>70</v>
      </c>
      <c r="D2" s="4"/>
      <c r="E2" s="4"/>
      <c r="F2" s="20"/>
      <c r="G2" s="22"/>
      <c r="H2" s="22"/>
      <c r="I2" s="22"/>
      <c r="J2" s="22"/>
      <c r="K2" s="22"/>
      <c r="L2" s="22"/>
      <c r="O2" s="4"/>
      <c r="P2" s="121" t="s">
        <v>123</v>
      </c>
      <c r="Q2" s="4" t="s">
        <v>70</v>
      </c>
      <c r="R2" s="4">
        <v>142</v>
      </c>
      <c r="S2" s="4">
        <v>146</v>
      </c>
      <c r="T2" s="4">
        <v>135</v>
      </c>
      <c r="U2" s="22"/>
      <c r="V2" s="22"/>
      <c r="W2" s="22"/>
      <c r="X2" s="22"/>
      <c r="Y2" s="22"/>
      <c r="Z2" s="22"/>
    </row>
    <row r="3" spans="1:26" ht="12.75">
      <c r="A3" s="4"/>
      <c r="B3" s="121" t="s">
        <v>130</v>
      </c>
      <c r="C3" s="4" t="str">
        <f>C2</f>
        <v>South Lyon East</v>
      </c>
      <c r="D3" s="4">
        <v>201</v>
      </c>
      <c r="E3" s="4">
        <v>191</v>
      </c>
      <c r="F3" s="4">
        <v>148</v>
      </c>
      <c r="G3" s="22"/>
      <c r="H3" s="22"/>
      <c r="I3" s="22"/>
      <c r="J3" s="22"/>
      <c r="K3" s="22"/>
      <c r="L3" s="22"/>
      <c r="O3" s="4"/>
      <c r="P3" s="121" t="s">
        <v>124</v>
      </c>
      <c r="Q3" s="4" t="str">
        <f>Q2</f>
        <v>South Lyon East</v>
      </c>
      <c r="R3" s="4">
        <v>133</v>
      </c>
      <c r="S3" s="4">
        <v>107</v>
      </c>
      <c r="T3" s="4"/>
      <c r="U3" s="22"/>
      <c r="V3" s="22"/>
      <c r="W3" s="22"/>
      <c r="X3" s="22"/>
      <c r="Y3" s="22"/>
      <c r="Z3" s="22"/>
    </row>
    <row r="4" spans="1:26" ht="12.75">
      <c r="A4" s="4"/>
      <c r="B4" s="115" t="s">
        <v>131</v>
      </c>
      <c r="C4" s="4" t="str">
        <f aca="true" t="shared" si="0" ref="C4:C12">C3</f>
        <v>South Lyon East</v>
      </c>
      <c r="D4" s="4">
        <v>171</v>
      </c>
      <c r="E4" s="4">
        <v>132</v>
      </c>
      <c r="F4" s="4">
        <v>150</v>
      </c>
      <c r="G4" s="22"/>
      <c r="H4" s="22"/>
      <c r="I4" s="22"/>
      <c r="J4" s="22"/>
      <c r="K4" s="22"/>
      <c r="L4" s="22"/>
      <c r="O4" s="4"/>
      <c r="P4" s="115" t="s">
        <v>125</v>
      </c>
      <c r="Q4" s="4" t="str">
        <f>Q3</f>
        <v>South Lyon East</v>
      </c>
      <c r="R4" s="4">
        <v>106</v>
      </c>
      <c r="S4" s="4"/>
      <c r="T4" s="4">
        <v>153</v>
      </c>
      <c r="U4" s="22"/>
      <c r="V4" s="22"/>
      <c r="W4" s="22"/>
      <c r="X4" s="22"/>
      <c r="Y4" s="22"/>
      <c r="Z4" s="22"/>
    </row>
    <row r="5" spans="1:26" ht="12.75">
      <c r="A5" s="38" t="s">
        <v>27</v>
      </c>
      <c r="B5" s="115" t="s">
        <v>132</v>
      </c>
      <c r="C5" s="4" t="str">
        <f t="shared" si="0"/>
        <v>South Lyon East</v>
      </c>
      <c r="D5" s="20">
        <v>155</v>
      </c>
      <c r="E5" s="20"/>
      <c r="F5" s="20">
        <v>144</v>
      </c>
      <c r="G5" s="22"/>
      <c r="H5" s="22"/>
      <c r="I5" s="22"/>
      <c r="J5" s="22"/>
      <c r="K5" s="22"/>
      <c r="L5" s="22"/>
      <c r="O5" s="38" t="s">
        <v>27</v>
      </c>
      <c r="P5" s="115" t="s">
        <v>126</v>
      </c>
      <c r="Q5" s="4" t="str">
        <f aca="true" t="shared" si="1" ref="Q5:Q12">Q4</f>
        <v>South Lyon East</v>
      </c>
      <c r="R5" s="20">
        <v>144</v>
      </c>
      <c r="S5" s="4">
        <v>114</v>
      </c>
      <c r="T5" s="4">
        <v>115</v>
      </c>
      <c r="U5" s="22"/>
      <c r="V5" s="22"/>
      <c r="W5" s="22"/>
      <c r="X5" s="22"/>
      <c r="Y5" s="22"/>
      <c r="Z5" s="22"/>
    </row>
    <row r="6" spans="1:26" ht="12.75">
      <c r="A6" s="38" t="s">
        <v>28</v>
      </c>
      <c r="B6" s="115" t="s">
        <v>133</v>
      </c>
      <c r="C6" s="4" t="str">
        <f t="shared" si="0"/>
        <v>South Lyon East</v>
      </c>
      <c r="D6" s="20">
        <v>210</v>
      </c>
      <c r="E6" s="20">
        <v>187</v>
      </c>
      <c r="F6" s="20">
        <v>119</v>
      </c>
      <c r="G6" s="22"/>
      <c r="H6" s="22"/>
      <c r="I6" s="22"/>
      <c r="J6" s="22"/>
      <c r="K6" s="22"/>
      <c r="L6" s="22"/>
      <c r="O6" s="38" t="s">
        <v>28</v>
      </c>
      <c r="P6" s="115" t="s">
        <v>127</v>
      </c>
      <c r="Q6" s="4" t="str">
        <f t="shared" si="1"/>
        <v>South Lyon East</v>
      </c>
      <c r="R6" s="20">
        <v>123</v>
      </c>
      <c r="S6" s="20">
        <v>154</v>
      </c>
      <c r="T6" s="20">
        <v>156</v>
      </c>
      <c r="U6" s="22"/>
      <c r="V6" s="22"/>
      <c r="W6" s="22"/>
      <c r="X6" s="22"/>
      <c r="Y6" s="22"/>
      <c r="Z6" s="22"/>
    </row>
    <row r="7" spans="1:26" ht="12.75">
      <c r="A7" s="38" t="s">
        <v>29</v>
      </c>
      <c r="B7" s="115" t="s">
        <v>134</v>
      </c>
      <c r="C7" s="4" t="str">
        <f t="shared" si="0"/>
        <v>South Lyon East</v>
      </c>
      <c r="D7" s="20">
        <v>151</v>
      </c>
      <c r="E7" s="20">
        <v>164</v>
      </c>
      <c r="F7" s="20">
        <v>126</v>
      </c>
      <c r="G7" s="22"/>
      <c r="H7" s="22"/>
      <c r="I7" s="22"/>
      <c r="J7" s="22"/>
      <c r="K7" s="22"/>
      <c r="L7" s="22"/>
      <c r="O7" s="38" t="s">
        <v>29</v>
      </c>
      <c r="P7" s="115" t="s">
        <v>128</v>
      </c>
      <c r="Q7" s="4" t="str">
        <f t="shared" si="1"/>
        <v>South Lyon East</v>
      </c>
      <c r="R7" s="20"/>
      <c r="S7" s="20">
        <v>120</v>
      </c>
      <c r="T7" s="20">
        <v>133</v>
      </c>
      <c r="U7" s="22"/>
      <c r="V7" s="22"/>
      <c r="W7" s="22"/>
      <c r="X7" s="22"/>
      <c r="Y7" s="22"/>
      <c r="Z7" s="22"/>
    </row>
    <row r="8" spans="1:26" ht="12.75">
      <c r="A8" s="38" t="s">
        <v>30</v>
      </c>
      <c r="B8" s="115" t="s">
        <v>135</v>
      </c>
      <c r="C8" s="4" t="str">
        <f t="shared" si="0"/>
        <v>South Lyon East</v>
      </c>
      <c r="D8" s="4"/>
      <c r="E8" s="20">
        <v>118</v>
      </c>
      <c r="F8" s="20"/>
      <c r="G8" s="22"/>
      <c r="H8" s="22"/>
      <c r="I8" s="22"/>
      <c r="J8" s="22"/>
      <c r="K8" s="22"/>
      <c r="L8" s="22"/>
      <c r="O8" s="38" t="s">
        <v>30</v>
      </c>
      <c r="P8" s="115" t="s">
        <v>63</v>
      </c>
      <c r="Q8" s="4" t="str">
        <f t="shared" si="1"/>
        <v>South Lyon East</v>
      </c>
      <c r="R8" s="4"/>
      <c r="S8" s="4"/>
      <c r="T8" s="20"/>
      <c r="U8" s="22"/>
      <c r="V8" s="22"/>
      <c r="W8" s="22"/>
      <c r="X8" s="22"/>
      <c r="Y8" s="22"/>
      <c r="Z8" s="22"/>
    </row>
    <row r="9" spans="1:26" ht="12.75">
      <c r="A9" s="4"/>
      <c r="B9" s="4" t="s">
        <v>63</v>
      </c>
      <c r="C9" s="4" t="str">
        <f t="shared" si="0"/>
        <v>South Lyon East</v>
      </c>
      <c r="D9" s="4"/>
      <c r="E9" s="4"/>
      <c r="F9" s="4"/>
      <c r="G9" s="22"/>
      <c r="H9" s="22"/>
      <c r="I9" s="22"/>
      <c r="J9" s="22"/>
      <c r="K9" s="22"/>
      <c r="L9" s="22"/>
      <c r="O9" s="4"/>
      <c r="P9" s="4" t="s">
        <v>63</v>
      </c>
      <c r="Q9" s="4" t="str">
        <f t="shared" si="1"/>
        <v>South Lyon East</v>
      </c>
      <c r="R9" s="4"/>
      <c r="S9" s="4"/>
      <c r="T9" s="4"/>
      <c r="U9" s="22"/>
      <c r="V9" s="22"/>
      <c r="W9" s="22"/>
      <c r="X9" s="22"/>
      <c r="Y9" s="22"/>
      <c r="Z9" s="22"/>
    </row>
    <row r="10" spans="1:26" ht="12.75">
      <c r="A10" s="38">
        <v>21</v>
      </c>
      <c r="B10" s="4" t="s">
        <v>63</v>
      </c>
      <c r="C10" s="4" t="str">
        <f t="shared" si="0"/>
        <v>South Lyon East</v>
      </c>
      <c r="D10" s="4"/>
      <c r="E10" s="4"/>
      <c r="F10" s="4"/>
      <c r="G10" s="22"/>
      <c r="H10" s="22"/>
      <c r="I10" s="22"/>
      <c r="J10" s="22"/>
      <c r="K10" s="22"/>
      <c r="L10" s="22"/>
      <c r="O10" s="38">
        <v>1</v>
      </c>
      <c r="P10" s="4" t="s">
        <v>63</v>
      </c>
      <c r="Q10" s="4" t="str">
        <f t="shared" si="1"/>
        <v>South Lyon East</v>
      </c>
      <c r="R10" s="4"/>
      <c r="S10" s="4"/>
      <c r="T10" s="4"/>
      <c r="U10" s="22"/>
      <c r="V10" s="22"/>
      <c r="W10" s="22"/>
      <c r="X10" s="22"/>
      <c r="Y10" s="22"/>
      <c r="Z10" s="22"/>
    </row>
    <row r="11" spans="1:26" ht="12.75">
      <c r="A11" s="4"/>
      <c r="B11" s="4" t="s">
        <v>63</v>
      </c>
      <c r="C11" s="4" t="str">
        <f t="shared" si="0"/>
        <v>South Lyon East</v>
      </c>
      <c r="D11" s="4"/>
      <c r="E11" s="4"/>
      <c r="F11" s="4"/>
      <c r="G11" s="22"/>
      <c r="H11" s="22"/>
      <c r="I11" s="22"/>
      <c r="J11" s="22"/>
      <c r="K11" s="22"/>
      <c r="L11" s="22"/>
      <c r="O11" s="4"/>
      <c r="P11" s="4" t="s">
        <v>63</v>
      </c>
      <c r="Q11" s="4" t="str">
        <f t="shared" si="1"/>
        <v>South Lyon East</v>
      </c>
      <c r="R11" s="4"/>
      <c r="S11" s="4"/>
      <c r="T11" s="4"/>
      <c r="U11" s="22"/>
      <c r="V11" s="22"/>
      <c r="W11" s="22"/>
      <c r="X11" s="22"/>
      <c r="Y11" s="22"/>
      <c r="Z11" s="22"/>
    </row>
    <row r="12" spans="1:28" ht="12.75">
      <c r="A12" s="4"/>
      <c r="B12" s="6" t="s">
        <v>9</v>
      </c>
      <c r="C12" s="6" t="str">
        <f t="shared" si="0"/>
        <v>South Lyon East</v>
      </c>
      <c r="D12" s="6">
        <f>SUM(D2:D11)</f>
        <v>888</v>
      </c>
      <c r="E12" s="6">
        <f>SUM(E2:E11)</f>
        <v>792</v>
      </c>
      <c r="F12" s="6">
        <f>SUM(F2:F11)</f>
        <v>687</v>
      </c>
      <c r="G12" s="6">
        <v>162</v>
      </c>
      <c r="H12" s="6">
        <v>145</v>
      </c>
      <c r="I12" s="6">
        <v>212</v>
      </c>
      <c r="J12" s="6">
        <v>170</v>
      </c>
      <c r="K12" s="6">
        <v>208</v>
      </c>
      <c r="L12" s="6">
        <v>153</v>
      </c>
      <c r="M12" s="10">
        <f>IF(G12="","",(SMALL(G12:L12,1)))</f>
        <v>145</v>
      </c>
      <c r="N12" s="89">
        <f>IF(G12="","",((SUM(D12:L12)-M12)))</f>
        <v>3272</v>
      </c>
      <c r="O12" s="4"/>
      <c r="P12" s="6" t="s">
        <v>9</v>
      </c>
      <c r="Q12" s="6" t="str">
        <f t="shared" si="1"/>
        <v>South Lyon East</v>
      </c>
      <c r="R12" s="6">
        <f>SUM(R2:R11)</f>
        <v>648</v>
      </c>
      <c r="S12" s="6">
        <f>SUM(S2:S11)</f>
        <v>641</v>
      </c>
      <c r="T12" s="6">
        <f>SUM(T2:T11)</f>
        <v>692</v>
      </c>
      <c r="U12" s="6">
        <v>117</v>
      </c>
      <c r="V12" s="6">
        <v>119</v>
      </c>
      <c r="W12" s="6">
        <v>129</v>
      </c>
      <c r="X12" s="6">
        <v>124</v>
      </c>
      <c r="Y12" s="6">
        <v>124</v>
      </c>
      <c r="Z12" s="6">
        <v>148</v>
      </c>
      <c r="AA12" s="10">
        <f>IF(U12="","",(SMALL(U12:Z12,1)))</f>
        <v>117</v>
      </c>
      <c r="AB12" s="6">
        <f>IF(U12="","",((SUM(R12:Z12)-AA12)))</f>
        <v>2625</v>
      </c>
    </row>
    <row r="13" spans="1:26" ht="12.75">
      <c r="A13" s="4"/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24</v>
      </c>
      <c r="L13" s="2" t="s">
        <v>25</v>
      </c>
      <c r="O13" s="4"/>
      <c r="P13" s="2" t="s">
        <v>0</v>
      </c>
      <c r="Q13" s="2" t="s">
        <v>1</v>
      </c>
      <c r="R13" s="2" t="s">
        <v>2</v>
      </c>
      <c r="S13" s="2" t="s">
        <v>3</v>
      </c>
      <c r="T13" s="2" t="s">
        <v>4</v>
      </c>
      <c r="U13" s="2" t="s">
        <v>5</v>
      </c>
      <c r="V13" s="2" t="s">
        <v>6</v>
      </c>
      <c r="W13" s="2" t="s">
        <v>7</v>
      </c>
      <c r="X13" s="2" t="s">
        <v>8</v>
      </c>
      <c r="Y13" s="2" t="s">
        <v>24</v>
      </c>
      <c r="Z13" s="2" t="s">
        <v>25</v>
      </c>
    </row>
    <row r="14" spans="1:26" ht="12.75">
      <c r="A14" s="4"/>
      <c r="B14" s="4"/>
      <c r="C14" s="4" t="s">
        <v>71</v>
      </c>
      <c r="D14" s="4"/>
      <c r="E14" s="4"/>
      <c r="F14" s="4"/>
      <c r="G14" s="22"/>
      <c r="H14" s="22"/>
      <c r="I14" s="22"/>
      <c r="J14" s="22"/>
      <c r="K14" s="22"/>
      <c r="L14" s="22"/>
      <c r="O14" s="4"/>
      <c r="P14" s="122" t="s">
        <v>271</v>
      </c>
      <c r="Q14" s="4" t="s">
        <v>88</v>
      </c>
      <c r="R14" s="4">
        <v>215</v>
      </c>
      <c r="S14" s="4">
        <v>192</v>
      </c>
      <c r="T14" s="4">
        <v>193</v>
      </c>
      <c r="U14" s="22"/>
      <c r="V14" s="22"/>
      <c r="W14" s="22"/>
      <c r="X14" s="22"/>
      <c r="Y14" s="22"/>
      <c r="Z14" s="22"/>
    </row>
    <row r="15" spans="1:26" ht="12.75">
      <c r="A15" s="4"/>
      <c r="B15" s="20"/>
      <c r="C15" s="4" t="str">
        <f>C14</f>
        <v>Oscoda</v>
      </c>
      <c r="D15" s="4"/>
      <c r="E15" s="4"/>
      <c r="F15" s="4"/>
      <c r="G15" s="22"/>
      <c r="H15" s="22"/>
      <c r="I15" s="22"/>
      <c r="J15" s="22"/>
      <c r="K15" s="22"/>
      <c r="L15" s="22"/>
      <c r="O15" s="4"/>
      <c r="P15" s="122" t="s">
        <v>272</v>
      </c>
      <c r="Q15" s="4" t="str">
        <f>Q14</f>
        <v>Davison</v>
      </c>
      <c r="R15" s="4">
        <v>144</v>
      </c>
      <c r="S15" s="4">
        <v>233</v>
      </c>
      <c r="T15" s="4">
        <v>194</v>
      </c>
      <c r="U15" s="22"/>
      <c r="V15" s="22"/>
      <c r="W15" s="22"/>
      <c r="X15" s="22"/>
      <c r="Y15" s="22"/>
      <c r="Z15" s="22"/>
    </row>
    <row r="16" spans="1:26" ht="12.75">
      <c r="A16" s="4"/>
      <c r="B16" s="20"/>
      <c r="C16" s="4" t="str">
        <f aca="true" t="shared" si="2" ref="C16:C24">C15</f>
        <v>Oscoda</v>
      </c>
      <c r="D16" s="4"/>
      <c r="E16" s="4"/>
      <c r="F16" s="4"/>
      <c r="G16" s="22"/>
      <c r="H16" s="22"/>
      <c r="I16" s="22"/>
      <c r="J16" s="22"/>
      <c r="K16" s="22"/>
      <c r="L16" s="22"/>
      <c r="O16" s="4"/>
      <c r="P16" s="122" t="s">
        <v>273</v>
      </c>
      <c r="Q16" s="4" t="str">
        <f aca="true" t="shared" si="3" ref="Q16:Q24">Q15</f>
        <v>Davison</v>
      </c>
      <c r="R16" s="4">
        <v>151</v>
      </c>
      <c r="S16" s="4">
        <v>152</v>
      </c>
      <c r="T16" s="4">
        <v>183</v>
      </c>
      <c r="U16" s="22"/>
      <c r="V16" s="22"/>
      <c r="W16" s="22"/>
      <c r="X16" s="22"/>
      <c r="Y16" s="22"/>
      <c r="Z16" s="22"/>
    </row>
    <row r="17" spans="1:26" ht="12.75">
      <c r="A17" s="38" t="s">
        <v>27</v>
      </c>
      <c r="B17" s="20"/>
      <c r="C17" s="4" t="str">
        <f t="shared" si="2"/>
        <v>Oscoda</v>
      </c>
      <c r="D17" s="20"/>
      <c r="E17" s="20"/>
      <c r="F17" s="4"/>
      <c r="G17" s="22"/>
      <c r="H17" s="22"/>
      <c r="I17" s="22"/>
      <c r="J17" s="22"/>
      <c r="K17" s="22"/>
      <c r="L17" s="22"/>
      <c r="O17" s="38" t="s">
        <v>27</v>
      </c>
      <c r="P17" s="122" t="s">
        <v>274</v>
      </c>
      <c r="Q17" s="4" t="str">
        <f t="shared" si="3"/>
        <v>Davison</v>
      </c>
      <c r="R17" s="20"/>
      <c r="S17" s="20"/>
      <c r="T17" s="4"/>
      <c r="U17" s="22"/>
      <c r="V17" s="22"/>
      <c r="W17" s="22"/>
      <c r="X17" s="22"/>
      <c r="Y17" s="22"/>
      <c r="Z17" s="22"/>
    </row>
    <row r="18" spans="1:26" ht="12.75">
      <c r="A18" s="38" t="s">
        <v>28</v>
      </c>
      <c r="B18" s="20"/>
      <c r="C18" s="4" t="str">
        <f t="shared" si="2"/>
        <v>Oscoda</v>
      </c>
      <c r="D18" s="4"/>
      <c r="E18" s="4"/>
      <c r="F18" s="20"/>
      <c r="G18" s="22"/>
      <c r="H18" s="22"/>
      <c r="I18" s="22"/>
      <c r="J18" s="22"/>
      <c r="K18" s="22"/>
      <c r="L18" s="22"/>
      <c r="O18" s="38" t="s">
        <v>28</v>
      </c>
      <c r="P18" s="122" t="s">
        <v>275</v>
      </c>
      <c r="Q18" s="4" t="str">
        <f t="shared" si="3"/>
        <v>Davison</v>
      </c>
      <c r="R18" s="20">
        <v>165</v>
      </c>
      <c r="S18" s="20">
        <v>148</v>
      </c>
      <c r="T18" s="20">
        <v>184</v>
      </c>
      <c r="U18" s="22"/>
      <c r="V18" s="22"/>
      <c r="W18" s="22"/>
      <c r="X18" s="22"/>
      <c r="Y18" s="22"/>
      <c r="Z18" s="22"/>
    </row>
    <row r="19" spans="1:26" ht="12.75">
      <c r="A19" s="38" t="s">
        <v>29</v>
      </c>
      <c r="B19" s="20"/>
      <c r="C19" s="4" t="str">
        <f t="shared" si="2"/>
        <v>Oscoda</v>
      </c>
      <c r="D19" s="4"/>
      <c r="E19" s="20"/>
      <c r="F19" s="20"/>
      <c r="G19" s="22"/>
      <c r="H19" s="22"/>
      <c r="I19" s="22"/>
      <c r="J19" s="22"/>
      <c r="K19" s="22"/>
      <c r="L19" s="22"/>
      <c r="O19" s="38" t="s">
        <v>29</v>
      </c>
      <c r="P19" s="122" t="s">
        <v>276</v>
      </c>
      <c r="Q19" s="4" t="str">
        <f t="shared" si="3"/>
        <v>Davison</v>
      </c>
      <c r="R19" s="20">
        <v>146</v>
      </c>
      <c r="S19" s="20">
        <v>197</v>
      </c>
      <c r="T19" s="20">
        <v>140</v>
      </c>
      <c r="U19" s="22"/>
      <c r="V19" s="22"/>
      <c r="W19" s="22"/>
      <c r="X19" s="22"/>
      <c r="Y19" s="22"/>
      <c r="Z19" s="22"/>
    </row>
    <row r="20" spans="1:26" ht="12.75">
      <c r="A20" s="38" t="s">
        <v>30</v>
      </c>
      <c r="B20" s="20"/>
      <c r="C20" s="4" t="str">
        <f t="shared" si="2"/>
        <v>Oscoda</v>
      </c>
      <c r="D20" s="4"/>
      <c r="E20" s="4"/>
      <c r="F20" s="20"/>
      <c r="G20" s="22"/>
      <c r="H20" s="22"/>
      <c r="I20" s="22"/>
      <c r="J20" s="22"/>
      <c r="K20" s="22"/>
      <c r="L20" s="22"/>
      <c r="O20" s="38" t="s">
        <v>30</v>
      </c>
      <c r="P20" s="122" t="s">
        <v>63</v>
      </c>
      <c r="Q20" s="4" t="str">
        <f t="shared" si="3"/>
        <v>Davison</v>
      </c>
      <c r="R20" s="4"/>
      <c r="S20" s="20"/>
      <c r="T20" s="20"/>
      <c r="U20" s="22"/>
      <c r="V20" s="22"/>
      <c r="W20" s="22"/>
      <c r="X20" s="22"/>
      <c r="Y20" s="22"/>
      <c r="Z20" s="22"/>
    </row>
    <row r="21" spans="1:26" ht="12.75">
      <c r="A21" s="4"/>
      <c r="B21" s="20" t="s">
        <v>63</v>
      </c>
      <c r="C21" s="4" t="str">
        <f t="shared" si="2"/>
        <v>Oscoda</v>
      </c>
      <c r="D21" s="4"/>
      <c r="E21" s="4"/>
      <c r="F21" s="20"/>
      <c r="G21" s="22"/>
      <c r="H21" s="22"/>
      <c r="I21" s="22"/>
      <c r="J21" s="22"/>
      <c r="K21" s="22"/>
      <c r="L21" s="22"/>
      <c r="O21" s="4"/>
      <c r="P21" s="4" t="s">
        <v>63</v>
      </c>
      <c r="Q21" s="4" t="str">
        <f t="shared" si="3"/>
        <v>Davison</v>
      </c>
      <c r="R21" s="4"/>
      <c r="S21" s="4"/>
      <c r="T21" s="4"/>
      <c r="U21" s="22"/>
      <c r="V21" s="22"/>
      <c r="W21" s="22"/>
      <c r="X21" s="22"/>
      <c r="Y21" s="22"/>
      <c r="Z21" s="22"/>
    </row>
    <row r="22" spans="1:26" ht="12.75">
      <c r="A22" s="38">
        <v>22</v>
      </c>
      <c r="B22" s="20" t="s">
        <v>63</v>
      </c>
      <c r="C22" s="4" t="str">
        <f t="shared" si="2"/>
        <v>Oscoda</v>
      </c>
      <c r="D22" s="4"/>
      <c r="E22" s="4"/>
      <c r="F22" s="4"/>
      <c r="G22" s="22"/>
      <c r="H22" s="22"/>
      <c r="I22" s="22"/>
      <c r="J22" s="22"/>
      <c r="K22" s="22"/>
      <c r="L22" s="22"/>
      <c r="O22" s="38">
        <v>2</v>
      </c>
      <c r="P22" s="4" t="s">
        <v>63</v>
      </c>
      <c r="Q22" s="4" t="str">
        <f t="shared" si="3"/>
        <v>Davison</v>
      </c>
      <c r="R22" s="4"/>
      <c r="S22" s="4"/>
      <c r="T22" s="4"/>
      <c r="U22" s="22"/>
      <c r="V22" s="22"/>
      <c r="W22" s="22"/>
      <c r="X22" s="22"/>
      <c r="Y22" s="22"/>
      <c r="Z22" s="22"/>
    </row>
    <row r="23" spans="1:26" ht="12.75">
      <c r="A23" s="4"/>
      <c r="B23" s="4" t="s">
        <v>63</v>
      </c>
      <c r="C23" s="4" t="str">
        <f t="shared" si="2"/>
        <v>Oscoda</v>
      </c>
      <c r="D23" s="4"/>
      <c r="E23" s="4"/>
      <c r="F23" s="4"/>
      <c r="G23" s="22"/>
      <c r="H23" s="22"/>
      <c r="I23" s="22"/>
      <c r="J23" s="22"/>
      <c r="K23" s="22"/>
      <c r="L23" s="22"/>
      <c r="O23" s="4"/>
      <c r="P23" s="4" t="s">
        <v>63</v>
      </c>
      <c r="Q23" s="4" t="str">
        <f t="shared" si="3"/>
        <v>Davison</v>
      </c>
      <c r="R23" s="4"/>
      <c r="S23" s="4"/>
      <c r="T23" s="4"/>
      <c r="U23" s="22"/>
      <c r="V23" s="22"/>
      <c r="W23" s="22"/>
      <c r="X23" s="22"/>
      <c r="Y23" s="22"/>
      <c r="Z23" s="22"/>
    </row>
    <row r="24" spans="1:28" ht="12.75">
      <c r="A24" s="4"/>
      <c r="B24" s="6" t="s">
        <v>9</v>
      </c>
      <c r="C24" s="6" t="str">
        <f t="shared" si="2"/>
        <v>Oscoda</v>
      </c>
      <c r="D24" s="6">
        <f>SUM(D14:D23)</f>
        <v>0</v>
      </c>
      <c r="E24" s="6">
        <f>SUM(E14:E23)</f>
        <v>0</v>
      </c>
      <c r="F24" s="6">
        <f>SUM(F14:F23)</f>
        <v>0</v>
      </c>
      <c r="G24" s="6"/>
      <c r="H24" s="6"/>
      <c r="I24" s="6"/>
      <c r="J24" s="6"/>
      <c r="K24" s="6"/>
      <c r="L24" s="6"/>
      <c r="M24" s="10">
        <f>IF(G24="","",(SMALL(G24:L24,1)))</f>
      </c>
      <c r="N24" s="89">
        <f>IF(G24="","",((SUM(D24:L24)-M24)))</f>
      </c>
      <c r="O24" s="4"/>
      <c r="P24" s="6" t="s">
        <v>9</v>
      </c>
      <c r="Q24" s="6" t="str">
        <f t="shared" si="3"/>
        <v>Davison</v>
      </c>
      <c r="R24" s="6">
        <f>SUM(R14:R23)</f>
        <v>821</v>
      </c>
      <c r="S24" s="6">
        <f>SUM(S14:S23)</f>
        <v>922</v>
      </c>
      <c r="T24" s="6">
        <f>SUM(T14:T23)</f>
        <v>894</v>
      </c>
      <c r="U24" s="6">
        <v>141</v>
      </c>
      <c r="V24" s="6">
        <v>184</v>
      </c>
      <c r="W24" s="6">
        <v>171</v>
      </c>
      <c r="X24" s="6">
        <v>148</v>
      </c>
      <c r="Y24" s="6">
        <v>157</v>
      </c>
      <c r="Z24" s="6">
        <v>120</v>
      </c>
      <c r="AA24" s="10">
        <f>IF(U24="","",(SMALL(U24:Z24,1)))</f>
        <v>120</v>
      </c>
      <c r="AB24" s="6">
        <f>IF(U24="","",((SUM(R24:Z24)-AA24)))</f>
        <v>3438</v>
      </c>
    </row>
    <row r="25" spans="1:26" ht="12.75">
      <c r="A25" s="4"/>
      <c r="B25" s="2" t="s">
        <v>0</v>
      </c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7</v>
      </c>
      <c r="J25" s="2" t="s">
        <v>8</v>
      </c>
      <c r="K25" s="2" t="s">
        <v>24</v>
      </c>
      <c r="L25" s="2" t="s">
        <v>25</v>
      </c>
      <c r="O25" s="4"/>
      <c r="P25" s="2" t="s">
        <v>0</v>
      </c>
      <c r="Q25" s="2" t="s">
        <v>1</v>
      </c>
      <c r="R25" s="2" t="s">
        <v>2</v>
      </c>
      <c r="S25" s="2" t="s">
        <v>3</v>
      </c>
      <c r="T25" s="2" t="s">
        <v>4</v>
      </c>
      <c r="U25" s="2" t="s">
        <v>5</v>
      </c>
      <c r="V25" s="2" t="s">
        <v>6</v>
      </c>
      <c r="W25" s="2" t="s">
        <v>7</v>
      </c>
      <c r="X25" s="2" t="s">
        <v>8</v>
      </c>
      <c r="Y25" s="2" t="s">
        <v>24</v>
      </c>
      <c r="Z25" s="2" t="s">
        <v>25</v>
      </c>
    </row>
    <row r="26" spans="1:26" ht="12.75">
      <c r="A26" s="4"/>
      <c r="B26" s="122" t="s">
        <v>247</v>
      </c>
      <c r="C26" s="4" t="s">
        <v>72</v>
      </c>
      <c r="D26" s="20">
        <v>153</v>
      </c>
      <c r="E26" s="4">
        <v>224</v>
      </c>
      <c r="F26" s="4">
        <v>145</v>
      </c>
      <c r="G26" s="22"/>
      <c r="H26" s="22"/>
      <c r="I26" s="22"/>
      <c r="J26" s="22"/>
      <c r="K26" s="22"/>
      <c r="L26" s="22"/>
      <c r="O26" s="4"/>
      <c r="P26" s="122" t="s">
        <v>149</v>
      </c>
      <c r="Q26" s="121" t="s">
        <v>84</v>
      </c>
      <c r="R26" s="20">
        <v>122</v>
      </c>
      <c r="S26" s="4">
        <v>116</v>
      </c>
      <c r="T26" s="4"/>
      <c r="U26" s="22"/>
      <c r="V26" s="22"/>
      <c r="W26" s="22"/>
      <c r="X26" s="22"/>
      <c r="Y26" s="22"/>
      <c r="Z26" s="22"/>
    </row>
    <row r="27" spans="1:26" ht="12.75">
      <c r="A27" s="4"/>
      <c r="B27" s="122" t="s">
        <v>248</v>
      </c>
      <c r="C27" s="4" t="str">
        <f>C26</f>
        <v>Owosso</v>
      </c>
      <c r="D27" s="4"/>
      <c r="E27" s="4"/>
      <c r="F27" s="4"/>
      <c r="G27" s="22"/>
      <c r="H27" s="22"/>
      <c r="I27" s="22"/>
      <c r="J27" s="22"/>
      <c r="K27" s="22"/>
      <c r="L27" s="22"/>
      <c r="O27" s="4"/>
      <c r="P27" s="122" t="s">
        <v>150</v>
      </c>
      <c r="Q27" s="4" t="str">
        <f>Q26</f>
        <v>Grand Blanc</v>
      </c>
      <c r="R27" s="4">
        <v>112</v>
      </c>
      <c r="S27" s="4"/>
      <c r="T27" s="4"/>
      <c r="U27" s="22"/>
      <c r="V27" s="22"/>
      <c r="W27" s="22"/>
      <c r="X27" s="22"/>
      <c r="Y27" s="22"/>
      <c r="Z27" s="22"/>
    </row>
    <row r="28" spans="1:26" ht="12.75">
      <c r="A28" s="4"/>
      <c r="B28" s="122" t="s">
        <v>249</v>
      </c>
      <c r="C28" s="4" t="str">
        <f aca="true" t="shared" si="4" ref="C28:C36">C27</f>
        <v>Owosso</v>
      </c>
      <c r="D28" s="20">
        <v>149</v>
      </c>
      <c r="E28" s="4">
        <v>168</v>
      </c>
      <c r="F28" s="4"/>
      <c r="G28" s="22"/>
      <c r="H28" s="22"/>
      <c r="I28" s="22"/>
      <c r="J28" s="22"/>
      <c r="K28" s="22"/>
      <c r="L28" s="22"/>
      <c r="O28" s="4"/>
      <c r="P28" s="122" t="s">
        <v>151</v>
      </c>
      <c r="Q28" s="4" t="str">
        <f aca="true" t="shared" si="5" ref="Q28:Q36">Q27</f>
        <v>Grand Blanc</v>
      </c>
      <c r="R28" s="20">
        <v>104</v>
      </c>
      <c r="S28" s="4"/>
      <c r="T28" s="4">
        <v>109</v>
      </c>
      <c r="U28" s="22"/>
      <c r="V28" s="22"/>
      <c r="W28" s="22"/>
      <c r="X28" s="22"/>
      <c r="Y28" s="22"/>
      <c r="Z28" s="22"/>
    </row>
    <row r="29" spans="1:26" ht="12.75">
      <c r="A29" s="38" t="s">
        <v>27</v>
      </c>
      <c r="B29" s="122" t="s">
        <v>250</v>
      </c>
      <c r="C29" s="4" t="str">
        <f t="shared" si="4"/>
        <v>Owosso</v>
      </c>
      <c r="D29" s="20">
        <v>207</v>
      </c>
      <c r="E29" s="4">
        <v>207</v>
      </c>
      <c r="F29" s="20">
        <v>227</v>
      </c>
      <c r="G29" s="22"/>
      <c r="H29" s="22"/>
      <c r="I29" s="22"/>
      <c r="J29" s="22"/>
      <c r="K29" s="22"/>
      <c r="L29" s="22"/>
      <c r="O29" s="38" t="s">
        <v>27</v>
      </c>
      <c r="P29" s="122" t="s">
        <v>152</v>
      </c>
      <c r="Q29" s="4" t="str">
        <f t="shared" si="5"/>
        <v>Grand Blanc</v>
      </c>
      <c r="R29" s="20"/>
      <c r="S29" s="4">
        <v>125</v>
      </c>
      <c r="T29" s="4"/>
      <c r="U29" s="22"/>
      <c r="V29" s="22"/>
      <c r="W29" s="22"/>
      <c r="X29" s="22"/>
      <c r="Y29" s="22"/>
      <c r="Z29" s="22"/>
    </row>
    <row r="30" spans="1:26" ht="12.75">
      <c r="A30" s="38" t="s">
        <v>28</v>
      </c>
      <c r="B30" s="122" t="s">
        <v>251</v>
      </c>
      <c r="C30" s="4" t="str">
        <f t="shared" si="4"/>
        <v>Owosso</v>
      </c>
      <c r="D30" s="20"/>
      <c r="E30" s="20"/>
      <c r="F30" s="20">
        <v>180</v>
      </c>
      <c r="G30" s="22"/>
      <c r="H30" s="22"/>
      <c r="I30" s="22"/>
      <c r="J30" s="22"/>
      <c r="K30" s="22"/>
      <c r="L30" s="22"/>
      <c r="O30" s="38" t="s">
        <v>28</v>
      </c>
      <c r="P30" s="122" t="s">
        <v>153</v>
      </c>
      <c r="Q30" s="4" t="str">
        <f t="shared" si="5"/>
        <v>Grand Blanc</v>
      </c>
      <c r="R30" s="20">
        <v>166</v>
      </c>
      <c r="S30" s="20">
        <v>168</v>
      </c>
      <c r="T30" s="4">
        <v>215</v>
      </c>
      <c r="U30" s="22"/>
      <c r="V30" s="22"/>
      <c r="W30" s="22"/>
      <c r="X30" s="22"/>
      <c r="Y30" s="22"/>
      <c r="Z30" s="22"/>
    </row>
    <row r="31" spans="1:26" ht="12.75">
      <c r="A31" s="38" t="s">
        <v>29</v>
      </c>
      <c r="B31" s="115" t="s">
        <v>315</v>
      </c>
      <c r="C31" s="4" t="str">
        <f t="shared" si="4"/>
        <v>Owosso</v>
      </c>
      <c r="D31" s="20">
        <v>168</v>
      </c>
      <c r="E31" s="20">
        <v>213</v>
      </c>
      <c r="F31" s="20">
        <v>164</v>
      </c>
      <c r="G31" s="22"/>
      <c r="H31" s="22"/>
      <c r="I31" s="22"/>
      <c r="J31" s="22"/>
      <c r="K31" s="22"/>
      <c r="L31" s="22"/>
      <c r="O31" s="38" t="s">
        <v>29</v>
      </c>
      <c r="P31" s="122" t="s">
        <v>154</v>
      </c>
      <c r="Q31" s="4" t="str">
        <f t="shared" si="5"/>
        <v>Grand Blanc</v>
      </c>
      <c r="R31" s="20">
        <v>168</v>
      </c>
      <c r="S31" s="20">
        <v>169</v>
      </c>
      <c r="T31" s="20">
        <v>168</v>
      </c>
      <c r="U31" s="22"/>
      <c r="V31" s="22"/>
      <c r="W31" s="22"/>
      <c r="X31" s="22"/>
      <c r="Y31" s="22"/>
      <c r="Z31" s="22"/>
    </row>
    <row r="32" spans="1:26" ht="12.75">
      <c r="A32" s="38" t="s">
        <v>30</v>
      </c>
      <c r="B32" s="122" t="s">
        <v>252</v>
      </c>
      <c r="C32" s="4" t="str">
        <f t="shared" si="4"/>
        <v>Owosso</v>
      </c>
      <c r="D32" s="20">
        <v>187</v>
      </c>
      <c r="E32" s="20">
        <v>145</v>
      </c>
      <c r="F32" s="20">
        <v>161</v>
      </c>
      <c r="G32" s="22"/>
      <c r="H32" s="22"/>
      <c r="I32" s="22"/>
      <c r="J32" s="22"/>
      <c r="K32" s="22"/>
      <c r="L32" s="22"/>
      <c r="O32" s="38" t="s">
        <v>30</v>
      </c>
      <c r="P32" s="122" t="s">
        <v>155</v>
      </c>
      <c r="Q32" s="4" t="str">
        <f t="shared" si="5"/>
        <v>Grand Blanc</v>
      </c>
      <c r="R32" s="20"/>
      <c r="S32" s="20">
        <v>159</v>
      </c>
      <c r="T32" s="20">
        <v>98</v>
      </c>
      <c r="U32" s="22"/>
      <c r="V32" s="22"/>
      <c r="W32" s="22"/>
      <c r="X32" s="22"/>
      <c r="Y32" s="22"/>
      <c r="Z32" s="22"/>
    </row>
    <row r="33" spans="1:26" ht="12.75">
      <c r="A33" s="4"/>
      <c r="B33" s="20" t="s">
        <v>63</v>
      </c>
      <c r="C33" s="4" t="str">
        <f t="shared" si="4"/>
        <v>Owosso</v>
      </c>
      <c r="D33" s="4"/>
      <c r="E33" s="4"/>
      <c r="F33" s="4"/>
      <c r="G33" s="22"/>
      <c r="H33" s="22"/>
      <c r="I33" s="22"/>
      <c r="J33" s="22"/>
      <c r="K33" s="22"/>
      <c r="L33" s="22"/>
      <c r="O33" s="4"/>
      <c r="P33" s="4" t="s">
        <v>63</v>
      </c>
      <c r="Q33" s="4" t="str">
        <f t="shared" si="5"/>
        <v>Grand Blanc</v>
      </c>
      <c r="R33" s="4"/>
      <c r="S33" s="4"/>
      <c r="T33" s="20">
        <v>100</v>
      </c>
      <c r="U33" s="22"/>
      <c r="V33" s="22"/>
      <c r="W33" s="22"/>
      <c r="X33" s="22"/>
      <c r="Y33" s="22"/>
      <c r="Z33" s="22"/>
    </row>
    <row r="34" spans="1:26" ht="12.75">
      <c r="A34" s="38">
        <v>23</v>
      </c>
      <c r="B34" s="4" t="s">
        <v>63</v>
      </c>
      <c r="C34" s="4" t="str">
        <f t="shared" si="4"/>
        <v>Owosso</v>
      </c>
      <c r="D34" s="20"/>
      <c r="E34" s="4"/>
      <c r="F34" s="4"/>
      <c r="G34" s="22"/>
      <c r="H34" s="22"/>
      <c r="I34" s="22"/>
      <c r="J34" s="22"/>
      <c r="K34" s="22"/>
      <c r="L34" s="22"/>
      <c r="O34" s="38">
        <v>3</v>
      </c>
      <c r="P34" s="4" t="s">
        <v>63</v>
      </c>
      <c r="Q34" s="4" t="str">
        <f t="shared" si="5"/>
        <v>Grand Blanc</v>
      </c>
      <c r="R34" s="20"/>
      <c r="S34" s="4"/>
      <c r="T34" s="20"/>
      <c r="U34" s="22"/>
      <c r="V34" s="22"/>
      <c r="W34" s="22"/>
      <c r="X34" s="22"/>
      <c r="Y34" s="22"/>
      <c r="Z34" s="22"/>
    </row>
    <row r="35" spans="1:26" ht="12.75">
      <c r="A35" s="4"/>
      <c r="B35" s="4" t="s">
        <v>63</v>
      </c>
      <c r="C35" s="4" t="str">
        <f t="shared" si="4"/>
        <v>Owosso</v>
      </c>
      <c r="D35" s="20"/>
      <c r="E35" s="4"/>
      <c r="F35" s="4"/>
      <c r="G35" s="22"/>
      <c r="H35" s="22"/>
      <c r="I35" s="22"/>
      <c r="J35" s="22"/>
      <c r="K35" s="22"/>
      <c r="L35" s="22"/>
      <c r="O35" s="4"/>
      <c r="P35" s="4" t="s">
        <v>63</v>
      </c>
      <c r="Q35" s="4" t="str">
        <f t="shared" si="5"/>
        <v>Grand Blanc</v>
      </c>
      <c r="R35" s="20"/>
      <c r="S35" s="4"/>
      <c r="T35" s="4"/>
      <c r="U35" s="22"/>
      <c r="V35" s="22"/>
      <c r="W35" s="22"/>
      <c r="X35" s="22"/>
      <c r="Y35" s="22"/>
      <c r="Z35" s="22"/>
    </row>
    <row r="36" spans="1:28" ht="12.75">
      <c r="A36" s="4"/>
      <c r="B36" s="6" t="s">
        <v>9</v>
      </c>
      <c r="C36" s="6" t="str">
        <f t="shared" si="4"/>
        <v>Owosso</v>
      </c>
      <c r="D36" s="6">
        <f>SUM(D26:D35)</f>
        <v>864</v>
      </c>
      <c r="E36" s="6">
        <f>SUM(E26:E35)</f>
        <v>957</v>
      </c>
      <c r="F36" s="6">
        <f>SUM(F26:F35)</f>
        <v>877</v>
      </c>
      <c r="G36" s="6">
        <v>206</v>
      </c>
      <c r="H36" s="6">
        <v>157</v>
      </c>
      <c r="I36" s="6">
        <v>176</v>
      </c>
      <c r="J36" s="6">
        <v>182</v>
      </c>
      <c r="K36" s="6">
        <v>224</v>
      </c>
      <c r="L36" s="6">
        <v>234</v>
      </c>
      <c r="M36" s="10">
        <f>IF(G36="","",(SMALL(G36:L36,1)))</f>
        <v>157</v>
      </c>
      <c r="N36" s="89">
        <f>IF(G36="","",((SUM(D36:L36)-M36)))</f>
        <v>3720</v>
      </c>
      <c r="O36" s="4"/>
      <c r="P36" s="6" t="s">
        <v>9</v>
      </c>
      <c r="Q36" s="6" t="str">
        <f t="shared" si="5"/>
        <v>Grand Blanc</v>
      </c>
      <c r="R36" s="6">
        <f>SUM(R26:R35)</f>
        <v>672</v>
      </c>
      <c r="S36" s="6">
        <f>SUM(S26:S35)</f>
        <v>737</v>
      </c>
      <c r="T36" s="6">
        <f>SUM(T26:T35)</f>
        <v>690</v>
      </c>
      <c r="U36" s="6">
        <v>160</v>
      </c>
      <c r="V36" s="6">
        <v>130</v>
      </c>
      <c r="W36" s="6">
        <v>155</v>
      </c>
      <c r="X36" s="6">
        <v>121</v>
      </c>
      <c r="Y36" s="6">
        <v>124</v>
      </c>
      <c r="Z36" s="6">
        <v>171</v>
      </c>
      <c r="AA36" s="10">
        <f>IF(U36="","",(SMALL(U36:Z36,1)))</f>
        <v>121</v>
      </c>
      <c r="AB36" s="6">
        <f>IF(U36="","",((SUM(R36:Z36)-AA36)))</f>
        <v>2839</v>
      </c>
    </row>
    <row r="37" spans="1:26" ht="12.75">
      <c r="A37" s="4"/>
      <c r="B37" s="2" t="s">
        <v>0</v>
      </c>
      <c r="C37" s="2" t="s">
        <v>1</v>
      </c>
      <c r="D37" s="2" t="s">
        <v>2</v>
      </c>
      <c r="E37" s="2" t="s">
        <v>3</v>
      </c>
      <c r="F37" s="2" t="s">
        <v>4</v>
      </c>
      <c r="G37" s="2" t="s">
        <v>5</v>
      </c>
      <c r="H37" s="2" t="s">
        <v>6</v>
      </c>
      <c r="I37" s="2" t="s">
        <v>7</v>
      </c>
      <c r="J37" s="2" t="s">
        <v>8</v>
      </c>
      <c r="K37" s="2" t="s">
        <v>24</v>
      </c>
      <c r="L37" s="2" t="s">
        <v>25</v>
      </c>
      <c r="O37" s="4"/>
      <c r="P37" s="2" t="s">
        <v>0</v>
      </c>
      <c r="Q37" s="2" t="s">
        <v>1</v>
      </c>
      <c r="R37" s="2" t="s">
        <v>2</v>
      </c>
      <c r="S37" s="2" t="s">
        <v>3</v>
      </c>
      <c r="T37" s="2" t="s">
        <v>4</v>
      </c>
      <c r="U37" s="2" t="s">
        <v>5</v>
      </c>
      <c r="V37" s="2" t="s">
        <v>6</v>
      </c>
      <c r="W37" s="2" t="s">
        <v>7</v>
      </c>
      <c r="X37" s="2" t="s">
        <v>8</v>
      </c>
      <c r="Y37" s="2" t="s">
        <v>24</v>
      </c>
      <c r="Z37" s="2" t="s">
        <v>25</v>
      </c>
    </row>
    <row r="38" spans="1:26" ht="12.75">
      <c r="A38" s="4"/>
      <c r="B38" s="122" t="s">
        <v>169</v>
      </c>
      <c r="C38" s="4" t="s">
        <v>73</v>
      </c>
      <c r="D38" s="4">
        <v>194</v>
      </c>
      <c r="E38" s="4">
        <v>256</v>
      </c>
      <c r="F38" s="4">
        <v>257</v>
      </c>
      <c r="G38" s="22"/>
      <c r="H38" s="22"/>
      <c r="I38" s="22"/>
      <c r="J38" s="22"/>
      <c r="K38" s="22"/>
      <c r="L38" s="22"/>
      <c r="O38" s="4"/>
      <c r="P38" s="122" t="s">
        <v>237</v>
      </c>
      <c r="Q38" s="4" t="s">
        <v>89</v>
      </c>
      <c r="R38" s="4">
        <v>144</v>
      </c>
      <c r="S38" s="4">
        <v>172</v>
      </c>
      <c r="T38" s="4">
        <v>148</v>
      </c>
      <c r="U38" s="22"/>
      <c r="V38" s="22"/>
      <c r="W38" s="22"/>
      <c r="X38" s="22"/>
      <c r="Y38" s="22"/>
      <c r="Z38" s="22"/>
    </row>
    <row r="39" spans="1:26" ht="12.75">
      <c r="A39" s="4"/>
      <c r="B39" s="122" t="s">
        <v>170</v>
      </c>
      <c r="C39" s="4" t="str">
        <f>C38</f>
        <v>Sturgis</v>
      </c>
      <c r="D39" s="20">
        <v>235</v>
      </c>
      <c r="E39" s="4">
        <v>256</v>
      </c>
      <c r="F39" s="4">
        <v>209</v>
      </c>
      <c r="G39" s="22"/>
      <c r="H39" s="22"/>
      <c r="I39" s="22"/>
      <c r="J39" s="22"/>
      <c r="K39" s="22"/>
      <c r="L39" s="22"/>
      <c r="O39" s="4"/>
      <c r="P39" s="115" t="s">
        <v>238</v>
      </c>
      <c r="Q39" s="4" t="str">
        <f>Q38</f>
        <v>South Lyon</v>
      </c>
      <c r="R39" s="20">
        <v>134</v>
      </c>
      <c r="S39" s="4">
        <v>201</v>
      </c>
      <c r="T39" s="4">
        <v>172</v>
      </c>
      <c r="U39" s="22"/>
      <c r="V39" s="22"/>
      <c r="W39" s="22"/>
      <c r="X39" s="22"/>
      <c r="Y39" s="22"/>
      <c r="Z39" s="22"/>
    </row>
    <row r="40" spans="1:26" ht="12.75">
      <c r="A40" s="4"/>
      <c r="B40" s="122" t="s">
        <v>171</v>
      </c>
      <c r="C40" s="4" t="str">
        <f aca="true" t="shared" si="6" ref="C40:C48">C39</f>
        <v>Sturgis</v>
      </c>
      <c r="D40" s="20">
        <v>200</v>
      </c>
      <c r="E40" s="4">
        <v>189</v>
      </c>
      <c r="F40" s="4">
        <v>224</v>
      </c>
      <c r="G40" s="22"/>
      <c r="H40" s="22"/>
      <c r="I40" s="22"/>
      <c r="J40" s="22"/>
      <c r="K40" s="22"/>
      <c r="L40" s="22"/>
      <c r="O40" s="4"/>
      <c r="P40" s="115" t="s">
        <v>239</v>
      </c>
      <c r="Q40" s="4" t="str">
        <f aca="true" t="shared" si="7" ref="Q40:Q48">Q39</f>
        <v>South Lyon</v>
      </c>
      <c r="R40" s="20">
        <v>119</v>
      </c>
      <c r="S40" s="4">
        <v>135</v>
      </c>
      <c r="T40" s="4">
        <v>143</v>
      </c>
      <c r="U40" s="22"/>
      <c r="V40" s="22"/>
      <c r="W40" s="22"/>
      <c r="X40" s="22"/>
      <c r="Y40" s="22"/>
      <c r="Z40" s="22"/>
    </row>
    <row r="41" spans="1:26" ht="12.75">
      <c r="A41" s="38" t="s">
        <v>27</v>
      </c>
      <c r="B41" s="122" t="s">
        <v>172</v>
      </c>
      <c r="C41" s="4" t="str">
        <f t="shared" si="6"/>
        <v>Sturgis</v>
      </c>
      <c r="D41" s="4"/>
      <c r="E41" s="20">
        <v>191</v>
      </c>
      <c r="F41" s="20">
        <v>165</v>
      </c>
      <c r="G41" s="22"/>
      <c r="H41" s="22"/>
      <c r="I41" s="22"/>
      <c r="J41" s="22"/>
      <c r="K41" s="22"/>
      <c r="L41" s="22"/>
      <c r="O41" s="38" t="s">
        <v>27</v>
      </c>
      <c r="P41" s="115" t="s">
        <v>309</v>
      </c>
      <c r="Q41" s="4" t="str">
        <f t="shared" si="7"/>
        <v>South Lyon</v>
      </c>
      <c r="R41" s="20">
        <v>165</v>
      </c>
      <c r="S41" s="20">
        <v>145</v>
      </c>
      <c r="T41" s="20"/>
      <c r="U41" s="22"/>
      <c r="V41" s="22"/>
      <c r="W41" s="22"/>
      <c r="X41" s="22"/>
      <c r="Y41" s="22"/>
      <c r="Z41" s="22"/>
    </row>
    <row r="42" spans="1:26" ht="12.75">
      <c r="A42" s="38" t="s">
        <v>28</v>
      </c>
      <c r="B42" s="20" t="s">
        <v>305</v>
      </c>
      <c r="C42" s="4" t="str">
        <f t="shared" si="6"/>
        <v>Sturgis</v>
      </c>
      <c r="D42" s="20"/>
      <c r="E42" s="20"/>
      <c r="F42" s="20"/>
      <c r="G42" s="22"/>
      <c r="H42" s="22"/>
      <c r="I42" s="22"/>
      <c r="J42" s="22"/>
      <c r="K42" s="22"/>
      <c r="L42" s="22"/>
      <c r="O42" s="38" t="s">
        <v>28</v>
      </c>
      <c r="P42" s="115" t="s">
        <v>310</v>
      </c>
      <c r="Q42" s="4" t="str">
        <f t="shared" si="7"/>
        <v>South Lyon</v>
      </c>
      <c r="R42" s="20">
        <v>172</v>
      </c>
      <c r="S42" s="20">
        <v>217</v>
      </c>
      <c r="T42" s="20">
        <v>132</v>
      </c>
      <c r="U42" s="22"/>
      <c r="V42" s="22"/>
      <c r="W42" s="22"/>
      <c r="X42" s="22"/>
      <c r="Y42" s="22"/>
      <c r="Z42" s="22"/>
    </row>
    <row r="43" spans="1:26" ht="12.75">
      <c r="A43" s="38" t="s">
        <v>29</v>
      </c>
      <c r="B43" s="20" t="s">
        <v>306</v>
      </c>
      <c r="C43" s="4" t="str">
        <f t="shared" si="6"/>
        <v>Sturgis</v>
      </c>
      <c r="D43" s="20"/>
      <c r="E43" s="20">
        <v>183</v>
      </c>
      <c r="F43" s="20"/>
      <c r="G43" s="22"/>
      <c r="H43" s="22"/>
      <c r="I43" s="22"/>
      <c r="J43" s="22"/>
      <c r="K43" s="22"/>
      <c r="L43" s="22"/>
      <c r="O43" s="38" t="s">
        <v>29</v>
      </c>
      <c r="P43" s="115" t="s">
        <v>240</v>
      </c>
      <c r="Q43" s="4" t="str">
        <f t="shared" si="7"/>
        <v>South Lyon</v>
      </c>
      <c r="R43" s="20"/>
      <c r="S43" s="4"/>
      <c r="T43" s="20"/>
      <c r="U43" s="22"/>
      <c r="V43" s="22"/>
      <c r="W43" s="22"/>
      <c r="X43" s="22"/>
      <c r="Y43" s="22"/>
      <c r="Z43" s="22"/>
    </row>
    <row r="44" spans="1:26" ht="12.75">
      <c r="A44" s="38" t="s">
        <v>30</v>
      </c>
      <c r="B44" s="122" t="s">
        <v>173</v>
      </c>
      <c r="C44" s="4" t="str">
        <f t="shared" si="6"/>
        <v>Sturgis</v>
      </c>
      <c r="D44" s="20"/>
      <c r="E44" s="4"/>
      <c r="F44" s="20">
        <v>157</v>
      </c>
      <c r="G44" s="22"/>
      <c r="H44" s="22"/>
      <c r="I44" s="22"/>
      <c r="J44" s="22"/>
      <c r="K44" s="22"/>
      <c r="L44" s="22"/>
      <c r="O44" s="38" t="s">
        <v>30</v>
      </c>
      <c r="P44" s="115" t="s">
        <v>241</v>
      </c>
      <c r="Q44" s="4" t="str">
        <f t="shared" si="7"/>
        <v>South Lyon</v>
      </c>
      <c r="R44" s="4"/>
      <c r="S44" s="20"/>
      <c r="T44" s="4"/>
      <c r="U44" s="22"/>
      <c r="V44" s="22"/>
      <c r="W44" s="22"/>
      <c r="X44" s="22"/>
      <c r="Y44" s="22"/>
      <c r="Z44" s="22"/>
    </row>
    <row r="45" spans="1:26" ht="12.75">
      <c r="A45" s="4"/>
      <c r="B45" s="20" t="s">
        <v>63</v>
      </c>
      <c r="C45" s="4" t="str">
        <f t="shared" si="6"/>
        <v>Sturgis</v>
      </c>
      <c r="D45" s="20">
        <v>156</v>
      </c>
      <c r="E45" s="4"/>
      <c r="F45" s="4"/>
      <c r="G45" s="22"/>
      <c r="H45" s="22"/>
      <c r="I45" s="22"/>
      <c r="J45" s="22"/>
      <c r="K45" s="22"/>
      <c r="L45" s="22"/>
      <c r="O45" s="4"/>
      <c r="P45" s="4" t="s">
        <v>63</v>
      </c>
      <c r="Q45" s="4" t="str">
        <f t="shared" si="7"/>
        <v>South Lyon</v>
      </c>
      <c r="R45" s="20"/>
      <c r="S45" s="4"/>
      <c r="T45" s="4">
        <v>113</v>
      </c>
      <c r="U45" s="22"/>
      <c r="V45" s="22"/>
      <c r="W45" s="22"/>
      <c r="X45" s="22"/>
      <c r="Y45" s="22"/>
      <c r="Z45" s="22"/>
    </row>
    <row r="46" spans="1:26" ht="12.75">
      <c r="A46" s="38">
        <v>24</v>
      </c>
      <c r="B46" s="20" t="s">
        <v>63</v>
      </c>
      <c r="C46" s="4" t="str">
        <f t="shared" si="6"/>
        <v>Sturgis</v>
      </c>
      <c r="D46" s="20">
        <v>140</v>
      </c>
      <c r="E46" s="4"/>
      <c r="F46" s="4"/>
      <c r="G46" s="22"/>
      <c r="H46" s="22"/>
      <c r="I46" s="22"/>
      <c r="J46" s="22"/>
      <c r="K46" s="22"/>
      <c r="L46" s="22"/>
      <c r="O46" s="38">
        <v>4</v>
      </c>
      <c r="P46" s="4" t="s">
        <v>63</v>
      </c>
      <c r="Q46" s="4" t="str">
        <f t="shared" si="7"/>
        <v>South Lyon</v>
      </c>
      <c r="R46" s="20"/>
      <c r="S46" s="4"/>
      <c r="T46" s="4"/>
      <c r="U46" s="22"/>
      <c r="V46" s="22"/>
      <c r="W46" s="22"/>
      <c r="X46" s="22"/>
      <c r="Y46" s="22"/>
      <c r="Z46" s="22"/>
    </row>
    <row r="47" spans="1:26" ht="12.75">
      <c r="A47" s="4"/>
      <c r="B47" s="4" t="s">
        <v>63</v>
      </c>
      <c r="C47" s="4" t="str">
        <f t="shared" si="6"/>
        <v>Sturgis</v>
      </c>
      <c r="D47" s="4"/>
      <c r="E47" s="4"/>
      <c r="F47" s="4"/>
      <c r="G47" s="22"/>
      <c r="H47" s="22"/>
      <c r="I47" s="22"/>
      <c r="J47" s="22"/>
      <c r="K47" s="22"/>
      <c r="L47" s="22"/>
      <c r="O47" s="4"/>
      <c r="P47" s="4" t="s">
        <v>63</v>
      </c>
      <c r="Q47" s="4" t="str">
        <f t="shared" si="7"/>
        <v>South Lyon</v>
      </c>
      <c r="R47" s="4"/>
      <c r="S47" s="4"/>
      <c r="T47" s="4"/>
      <c r="U47" s="22"/>
      <c r="V47" s="22"/>
      <c r="W47" s="22"/>
      <c r="X47" s="22"/>
      <c r="Y47" s="22"/>
      <c r="Z47" s="22"/>
    </row>
    <row r="48" spans="1:28" ht="12.75">
      <c r="A48" s="4"/>
      <c r="B48" s="6" t="s">
        <v>9</v>
      </c>
      <c r="C48" s="6" t="str">
        <f t="shared" si="6"/>
        <v>Sturgis</v>
      </c>
      <c r="D48" s="6">
        <f>SUM(D38:D47)</f>
        <v>925</v>
      </c>
      <c r="E48" s="6">
        <f>SUM(E38:E47)</f>
        <v>1075</v>
      </c>
      <c r="F48" s="6">
        <f>SUM(F38:F47)</f>
        <v>1012</v>
      </c>
      <c r="G48" s="6">
        <v>246</v>
      </c>
      <c r="H48" s="6">
        <v>232</v>
      </c>
      <c r="I48" s="6">
        <v>194</v>
      </c>
      <c r="J48" s="6">
        <v>215</v>
      </c>
      <c r="K48" s="6">
        <v>167</v>
      </c>
      <c r="L48" s="6">
        <v>169</v>
      </c>
      <c r="M48" s="10">
        <f>IF(G48="","",(SMALL(G48:L48,1)))</f>
        <v>167</v>
      </c>
      <c r="N48" s="89">
        <f>IF(G48="","",((SUM(D48:L48)-M48)))</f>
        <v>4068</v>
      </c>
      <c r="O48" s="4"/>
      <c r="P48" s="6" t="s">
        <v>9</v>
      </c>
      <c r="Q48" s="6" t="str">
        <f t="shared" si="7"/>
        <v>South Lyon</v>
      </c>
      <c r="R48" s="6">
        <f>SUM(R38:R47)</f>
        <v>734</v>
      </c>
      <c r="S48" s="6">
        <f>SUM(S38:S47)</f>
        <v>870</v>
      </c>
      <c r="T48" s="6">
        <f>SUM(T38:T47)</f>
        <v>708</v>
      </c>
      <c r="U48" s="6">
        <v>168</v>
      </c>
      <c r="V48" s="6">
        <v>166</v>
      </c>
      <c r="W48" s="6">
        <v>178</v>
      </c>
      <c r="X48" s="6">
        <v>124</v>
      </c>
      <c r="Y48" s="6">
        <v>189</v>
      </c>
      <c r="Z48" s="6">
        <v>162</v>
      </c>
      <c r="AA48" s="10">
        <f>IF(U48="","",(SMALL(U48:Z48,1)))</f>
        <v>124</v>
      </c>
      <c r="AB48" s="6">
        <f>IF(U48="","",((SUM(R48:Z48)-AA48)))</f>
        <v>3175</v>
      </c>
    </row>
    <row r="49" spans="1:26" ht="12.75">
      <c r="A49" s="4"/>
      <c r="B49" s="2" t="s">
        <v>0</v>
      </c>
      <c r="C49" s="2" t="s">
        <v>1</v>
      </c>
      <c r="D49" s="2" t="s">
        <v>2</v>
      </c>
      <c r="E49" s="2" t="s">
        <v>3</v>
      </c>
      <c r="F49" s="2" t="s">
        <v>4</v>
      </c>
      <c r="G49" s="2" t="s">
        <v>5</v>
      </c>
      <c r="H49" s="2" t="s">
        <v>6</v>
      </c>
      <c r="I49" s="2" t="s">
        <v>7</v>
      </c>
      <c r="J49" s="2" t="s">
        <v>8</v>
      </c>
      <c r="K49" s="2" t="s">
        <v>24</v>
      </c>
      <c r="L49" s="2" t="s">
        <v>25</v>
      </c>
      <c r="O49" s="4"/>
      <c r="P49" s="2" t="s">
        <v>0</v>
      </c>
      <c r="Q49" s="2" t="s">
        <v>1</v>
      </c>
      <c r="R49" s="2" t="s">
        <v>2</v>
      </c>
      <c r="S49" s="2" t="s">
        <v>3</v>
      </c>
      <c r="T49" s="2" t="s">
        <v>4</v>
      </c>
      <c r="U49" s="2" t="s">
        <v>5</v>
      </c>
      <c r="V49" s="2" t="s">
        <v>6</v>
      </c>
      <c r="W49" s="2" t="s">
        <v>7</v>
      </c>
      <c r="X49" s="2" t="s">
        <v>8</v>
      </c>
      <c r="Y49" s="2" t="s">
        <v>24</v>
      </c>
      <c r="Z49" s="2" t="s">
        <v>25</v>
      </c>
    </row>
    <row r="50" spans="1:26" ht="12.75">
      <c r="A50" s="4"/>
      <c r="B50" s="20" t="s">
        <v>289</v>
      </c>
      <c r="C50" s="4" t="s">
        <v>74</v>
      </c>
      <c r="D50" s="4"/>
      <c r="E50" s="4">
        <v>119</v>
      </c>
      <c r="F50" s="4"/>
      <c r="G50" s="22"/>
      <c r="H50" s="22"/>
      <c r="I50" s="22"/>
      <c r="J50" s="22"/>
      <c r="K50" s="22"/>
      <c r="L50" s="22"/>
      <c r="O50" s="4"/>
      <c r="P50" s="122" t="s">
        <v>181</v>
      </c>
      <c r="Q50" s="4" t="s">
        <v>74</v>
      </c>
      <c r="R50" s="4">
        <v>74</v>
      </c>
      <c r="S50" s="4"/>
      <c r="T50" s="4">
        <v>68</v>
      </c>
      <c r="U50" s="22"/>
      <c r="V50" s="22"/>
      <c r="W50" s="22"/>
      <c r="X50" s="22"/>
      <c r="Y50" s="22"/>
      <c r="Z50" s="22"/>
    </row>
    <row r="51" spans="1:26" ht="12.75">
      <c r="A51" s="4"/>
      <c r="B51" s="122" t="s">
        <v>187</v>
      </c>
      <c r="C51" s="4" t="str">
        <f>C50</f>
        <v>Tawas</v>
      </c>
      <c r="D51" s="4">
        <v>118</v>
      </c>
      <c r="E51" s="4"/>
      <c r="F51" s="4"/>
      <c r="G51" s="22"/>
      <c r="H51" s="22"/>
      <c r="I51" s="22"/>
      <c r="J51" s="22"/>
      <c r="K51" s="22"/>
      <c r="L51" s="22"/>
      <c r="O51" s="4"/>
      <c r="P51" s="122" t="s">
        <v>182</v>
      </c>
      <c r="Q51" s="4" t="str">
        <f>Q50</f>
        <v>Tawas</v>
      </c>
      <c r="R51" s="4"/>
      <c r="S51" s="4">
        <v>100</v>
      </c>
      <c r="T51" s="4">
        <v>73</v>
      </c>
      <c r="U51" s="22"/>
      <c r="V51" s="22"/>
      <c r="W51" s="22"/>
      <c r="X51" s="22"/>
      <c r="Y51" s="22"/>
      <c r="Z51" s="22"/>
    </row>
    <row r="52" spans="1:26" ht="12.75">
      <c r="A52" s="4"/>
      <c r="B52" s="122" t="s">
        <v>188</v>
      </c>
      <c r="C52" s="4" t="str">
        <f aca="true" t="shared" si="8" ref="C52:C60">C51</f>
        <v>Tawas</v>
      </c>
      <c r="D52" s="4">
        <v>135</v>
      </c>
      <c r="E52" s="4">
        <v>91</v>
      </c>
      <c r="F52" s="4"/>
      <c r="G52" s="22"/>
      <c r="H52" s="22"/>
      <c r="I52" s="22"/>
      <c r="J52" s="22"/>
      <c r="K52" s="22"/>
      <c r="L52" s="22"/>
      <c r="O52" s="4"/>
      <c r="P52" s="122" t="s">
        <v>183</v>
      </c>
      <c r="Q52" s="4" t="str">
        <f aca="true" t="shared" si="9" ref="Q52:Q60">Q51</f>
        <v>Tawas</v>
      </c>
      <c r="R52" s="4">
        <v>100</v>
      </c>
      <c r="S52" s="4">
        <v>93</v>
      </c>
      <c r="T52" s="4">
        <v>152</v>
      </c>
      <c r="U52" s="22"/>
      <c r="V52" s="22"/>
      <c r="W52" s="22"/>
      <c r="X52" s="22"/>
      <c r="Y52" s="22"/>
      <c r="Z52" s="22"/>
    </row>
    <row r="53" spans="1:26" ht="12.75">
      <c r="A53" s="38" t="s">
        <v>27</v>
      </c>
      <c r="B53" s="20" t="s">
        <v>290</v>
      </c>
      <c r="C53" s="4" t="str">
        <f t="shared" si="8"/>
        <v>Tawas</v>
      </c>
      <c r="D53" s="4">
        <v>155</v>
      </c>
      <c r="E53" s="20">
        <v>114</v>
      </c>
      <c r="F53" s="4">
        <v>141</v>
      </c>
      <c r="G53" s="22"/>
      <c r="H53" s="22"/>
      <c r="I53" s="22"/>
      <c r="J53" s="22"/>
      <c r="K53" s="22"/>
      <c r="L53" s="22"/>
      <c r="O53" s="38" t="s">
        <v>27</v>
      </c>
      <c r="P53" s="122" t="s">
        <v>184</v>
      </c>
      <c r="Q53" s="4" t="str">
        <f t="shared" si="9"/>
        <v>Tawas</v>
      </c>
      <c r="R53" s="20">
        <v>118</v>
      </c>
      <c r="S53" s="20">
        <v>71</v>
      </c>
      <c r="T53" s="4"/>
      <c r="U53" s="22"/>
      <c r="V53" s="22"/>
      <c r="W53" s="22"/>
      <c r="X53" s="22"/>
      <c r="Y53" s="22"/>
      <c r="Z53" s="22"/>
    </row>
    <row r="54" spans="1:26" ht="12.75">
      <c r="A54" s="38" t="s">
        <v>28</v>
      </c>
      <c r="B54" s="122" t="s">
        <v>189</v>
      </c>
      <c r="C54" s="4" t="str">
        <f t="shared" si="8"/>
        <v>Tawas</v>
      </c>
      <c r="D54" s="20">
        <v>142</v>
      </c>
      <c r="E54" s="20">
        <v>135</v>
      </c>
      <c r="F54" s="4">
        <v>160</v>
      </c>
      <c r="G54" s="22"/>
      <c r="H54" s="22"/>
      <c r="I54" s="22"/>
      <c r="J54" s="22"/>
      <c r="K54" s="22"/>
      <c r="L54" s="22"/>
      <c r="O54" s="38" t="s">
        <v>28</v>
      </c>
      <c r="P54" s="122" t="s">
        <v>185</v>
      </c>
      <c r="Q54" s="4" t="str">
        <f t="shared" si="9"/>
        <v>Tawas</v>
      </c>
      <c r="R54" s="20">
        <v>131</v>
      </c>
      <c r="S54" s="20">
        <v>130</v>
      </c>
      <c r="T54" s="20">
        <v>159</v>
      </c>
      <c r="U54" s="22"/>
      <c r="V54" s="22"/>
      <c r="W54" s="22"/>
      <c r="X54" s="22"/>
      <c r="Y54" s="22"/>
      <c r="Z54" s="22"/>
    </row>
    <row r="55" spans="1:26" ht="12.75">
      <c r="A55" s="38" t="s">
        <v>29</v>
      </c>
      <c r="B55" s="122" t="s">
        <v>190</v>
      </c>
      <c r="C55" s="4" t="str">
        <f t="shared" si="8"/>
        <v>Tawas</v>
      </c>
      <c r="D55" s="20">
        <v>118</v>
      </c>
      <c r="E55" s="20"/>
      <c r="F55" s="20">
        <v>86</v>
      </c>
      <c r="G55" s="22"/>
      <c r="H55" s="22"/>
      <c r="I55" s="22"/>
      <c r="J55" s="22"/>
      <c r="K55" s="22"/>
      <c r="L55" s="22"/>
      <c r="O55" s="38" t="s">
        <v>29</v>
      </c>
      <c r="P55" s="122" t="s">
        <v>186</v>
      </c>
      <c r="Q55" s="4" t="str">
        <f t="shared" si="9"/>
        <v>Tawas</v>
      </c>
      <c r="R55" s="20">
        <v>150</v>
      </c>
      <c r="S55" s="20">
        <v>102</v>
      </c>
      <c r="T55" s="20">
        <v>139</v>
      </c>
      <c r="U55" s="22"/>
      <c r="V55" s="22"/>
      <c r="W55" s="22"/>
      <c r="X55" s="22"/>
      <c r="Y55" s="22"/>
      <c r="Z55" s="22"/>
    </row>
    <row r="56" spans="1:26" ht="12.75">
      <c r="A56" s="38" t="s">
        <v>30</v>
      </c>
      <c r="B56" s="122" t="s">
        <v>191</v>
      </c>
      <c r="C56" s="4" t="str">
        <f t="shared" si="8"/>
        <v>Tawas</v>
      </c>
      <c r="D56" s="4"/>
      <c r="E56" s="20">
        <v>64</v>
      </c>
      <c r="F56" s="20"/>
      <c r="G56" s="22"/>
      <c r="H56" s="22"/>
      <c r="I56" s="22"/>
      <c r="J56" s="22"/>
      <c r="K56" s="22"/>
      <c r="L56" s="22"/>
      <c r="O56" s="38" t="s">
        <v>30</v>
      </c>
      <c r="P56" s="122" t="s">
        <v>63</v>
      </c>
      <c r="Q56" s="4" t="str">
        <f t="shared" si="9"/>
        <v>Tawas</v>
      </c>
      <c r="R56" s="4"/>
      <c r="S56" s="4"/>
      <c r="T56" s="4"/>
      <c r="U56" s="22"/>
      <c r="V56" s="22"/>
      <c r="W56" s="22"/>
      <c r="X56" s="22"/>
      <c r="Y56" s="22"/>
      <c r="Z56" s="22"/>
    </row>
    <row r="57" spans="1:26" ht="12.75">
      <c r="A57" s="4"/>
      <c r="B57" t="s">
        <v>63</v>
      </c>
      <c r="C57" s="4" t="str">
        <f t="shared" si="8"/>
        <v>Tawas</v>
      </c>
      <c r="D57" s="4"/>
      <c r="E57" s="4"/>
      <c r="F57" s="20">
        <v>103</v>
      </c>
      <c r="G57" s="22"/>
      <c r="H57" s="22"/>
      <c r="I57" s="22"/>
      <c r="J57" s="22"/>
      <c r="K57" s="22"/>
      <c r="L57" s="22"/>
      <c r="O57" s="4"/>
      <c r="P57" s="4" t="s">
        <v>63</v>
      </c>
      <c r="Q57" s="4" t="str">
        <f t="shared" si="9"/>
        <v>Tawas</v>
      </c>
      <c r="R57" s="4"/>
      <c r="S57" s="20"/>
      <c r="T57" s="20"/>
      <c r="U57" s="22"/>
      <c r="V57" s="22"/>
      <c r="W57" s="22"/>
      <c r="X57" s="22"/>
      <c r="Y57" s="22"/>
      <c r="Z57" s="22"/>
    </row>
    <row r="58" spans="1:26" ht="12.75">
      <c r="A58" s="38">
        <v>25</v>
      </c>
      <c r="B58" t="s">
        <v>63</v>
      </c>
      <c r="C58" s="4" t="str">
        <f t="shared" si="8"/>
        <v>Tawas</v>
      </c>
      <c r="D58" s="20"/>
      <c r="E58" s="4"/>
      <c r="F58" s="20">
        <v>106</v>
      </c>
      <c r="G58" s="22"/>
      <c r="H58" s="22"/>
      <c r="I58" s="22"/>
      <c r="J58" s="22"/>
      <c r="K58" s="22"/>
      <c r="L58" s="22"/>
      <c r="O58" s="38">
        <v>5</v>
      </c>
      <c r="P58" s="4" t="s">
        <v>63</v>
      </c>
      <c r="Q58" s="4" t="str">
        <f t="shared" si="9"/>
        <v>Tawas</v>
      </c>
      <c r="R58" s="4"/>
      <c r="S58" s="4"/>
      <c r="T58" s="4"/>
      <c r="U58" s="22"/>
      <c r="V58" s="22"/>
      <c r="W58" s="22"/>
      <c r="X58" s="22"/>
      <c r="Y58" s="22"/>
      <c r="Z58" s="22"/>
    </row>
    <row r="59" spans="1:26" ht="12.75">
      <c r="A59" s="4"/>
      <c r="B59" t="s">
        <v>63</v>
      </c>
      <c r="C59" s="4" t="str">
        <f t="shared" si="8"/>
        <v>Tawas</v>
      </c>
      <c r="D59" s="4"/>
      <c r="E59" s="4"/>
      <c r="F59" s="4"/>
      <c r="G59" s="22"/>
      <c r="H59" s="22"/>
      <c r="I59" s="22"/>
      <c r="J59" s="22"/>
      <c r="K59" s="22"/>
      <c r="L59" s="22"/>
      <c r="O59" s="4"/>
      <c r="P59" s="4" t="s">
        <v>63</v>
      </c>
      <c r="Q59" s="4" t="str">
        <f t="shared" si="9"/>
        <v>Tawas</v>
      </c>
      <c r="R59" s="4"/>
      <c r="S59" s="4"/>
      <c r="T59" s="4"/>
      <c r="U59" s="22"/>
      <c r="V59" s="22"/>
      <c r="W59" s="22"/>
      <c r="X59" s="22"/>
      <c r="Y59" s="22"/>
      <c r="Z59" s="22"/>
    </row>
    <row r="60" spans="1:28" ht="12.75">
      <c r="A60" s="4"/>
      <c r="B60" s="6" t="s">
        <v>9</v>
      </c>
      <c r="C60" s="6" t="str">
        <f t="shared" si="8"/>
        <v>Tawas</v>
      </c>
      <c r="D60" s="6">
        <f>SUM(D50:D59)</f>
        <v>668</v>
      </c>
      <c r="E60" s="6">
        <f>SUM(E50:E59)</f>
        <v>523</v>
      </c>
      <c r="F60" s="6">
        <f>SUM(F50:F59)</f>
        <v>596</v>
      </c>
      <c r="G60" s="6">
        <v>147</v>
      </c>
      <c r="H60" s="6">
        <v>98</v>
      </c>
      <c r="I60" s="6">
        <v>113</v>
      </c>
      <c r="J60" s="6">
        <v>113</v>
      </c>
      <c r="K60" s="6">
        <v>132</v>
      </c>
      <c r="L60" s="6">
        <v>96</v>
      </c>
      <c r="M60" s="10">
        <f>IF(G60="","",(SMALL(G60:L60,1)))</f>
        <v>96</v>
      </c>
      <c r="N60" s="89">
        <f>IF(G60="","",((SUM(D60:L60)-M60)))</f>
        <v>2390</v>
      </c>
      <c r="O60" s="4"/>
      <c r="P60" s="6" t="s">
        <v>9</v>
      </c>
      <c r="Q60" s="6" t="str">
        <f t="shared" si="9"/>
        <v>Tawas</v>
      </c>
      <c r="R60" s="6">
        <f>SUM(R50:R59)</f>
        <v>573</v>
      </c>
      <c r="S60" s="6">
        <f>SUM(S50:S59)</f>
        <v>496</v>
      </c>
      <c r="T60" s="6">
        <f>SUM(T50:T59)</f>
        <v>591</v>
      </c>
      <c r="U60" s="6">
        <v>114</v>
      </c>
      <c r="V60" s="6">
        <v>126</v>
      </c>
      <c r="W60" s="6">
        <v>113</v>
      </c>
      <c r="X60" s="6">
        <v>129</v>
      </c>
      <c r="Y60" s="6">
        <v>90</v>
      </c>
      <c r="Z60" s="6">
        <v>109</v>
      </c>
      <c r="AA60" s="10">
        <f>IF(U60="","",(SMALL(U60:Z60,1)))</f>
        <v>90</v>
      </c>
      <c r="AB60" s="6">
        <f>IF(U60="","",((SUM(R60:Z60)-AA60)))</f>
        <v>2251</v>
      </c>
    </row>
    <row r="61" spans="1:26" ht="12.75">
      <c r="A61" s="4"/>
      <c r="B61" s="2" t="s">
        <v>0</v>
      </c>
      <c r="C61" s="2" t="s">
        <v>1</v>
      </c>
      <c r="D61" s="2" t="s">
        <v>2</v>
      </c>
      <c r="E61" s="2" t="s">
        <v>3</v>
      </c>
      <c r="F61" s="2" t="s">
        <v>4</v>
      </c>
      <c r="G61" s="2" t="s">
        <v>5</v>
      </c>
      <c r="H61" s="2" t="s">
        <v>6</v>
      </c>
      <c r="I61" s="2" t="s">
        <v>7</v>
      </c>
      <c r="J61" s="2" t="s">
        <v>8</v>
      </c>
      <c r="K61" s="2" t="s">
        <v>24</v>
      </c>
      <c r="L61" s="2" t="s">
        <v>25</v>
      </c>
      <c r="O61" s="4"/>
      <c r="P61" s="2" t="s">
        <v>0</v>
      </c>
      <c r="Q61" s="2" t="s">
        <v>1</v>
      </c>
      <c r="R61" s="2" t="s">
        <v>2</v>
      </c>
      <c r="S61" s="2" t="s">
        <v>3</v>
      </c>
      <c r="T61" s="2" t="s">
        <v>4</v>
      </c>
      <c r="U61" s="2" t="s">
        <v>5</v>
      </c>
      <c r="V61" s="2" t="s">
        <v>6</v>
      </c>
      <c r="W61" s="2" t="s">
        <v>7</v>
      </c>
      <c r="X61" s="2" t="s">
        <v>8</v>
      </c>
      <c r="Y61" s="2" t="s">
        <v>24</v>
      </c>
      <c r="Z61" s="2" t="s">
        <v>25</v>
      </c>
    </row>
    <row r="62" spans="1:26" ht="12.75">
      <c r="A62" s="4"/>
      <c r="B62" s="122" t="s">
        <v>230</v>
      </c>
      <c r="C62" s="4" t="s">
        <v>75</v>
      </c>
      <c r="D62" s="4">
        <v>122</v>
      </c>
      <c r="E62" s="4"/>
      <c r="F62" s="4"/>
      <c r="G62" s="22"/>
      <c r="H62" s="22"/>
      <c r="I62" s="22"/>
      <c r="J62" s="22"/>
      <c r="K62" s="22"/>
      <c r="L62" s="22"/>
      <c r="O62" s="4"/>
      <c r="P62" s="20" t="s">
        <v>297</v>
      </c>
      <c r="Q62" s="4" t="s">
        <v>90</v>
      </c>
      <c r="R62" s="4">
        <v>146</v>
      </c>
      <c r="S62" s="4">
        <v>159</v>
      </c>
      <c r="T62" s="4">
        <v>178</v>
      </c>
      <c r="U62" s="22"/>
      <c r="V62" s="22"/>
      <c r="W62" s="22"/>
      <c r="X62" s="22"/>
      <c r="Y62" s="22"/>
      <c r="Z62" s="22"/>
    </row>
    <row r="63" spans="1:26" ht="12.75">
      <c r="A63" s="4"/>
      <c r="B63" s="122" t="s">
        <v>231</v>
      </c>
      <c r="C63" s="4" t="str">
        <f>C62</f>
        <v>South Lyon </v>
      </c>
      <c r="D63" s="4"/>
      <c r="E63" s="4">
        <v>161</v>
      </c>
      <c r="F63" s="4">
        <v>139</v>
      </c>
      <c r="G63" s="22"/>
      <c r="H63" s="22"/>
      <c r="I63" s="22"/>
      <c r="J63" s="22"/>
      <c r="K63" s="22"/>
      <c r="L63" s="22"/>
      <c r="O63" s="4"/>
      <c r="P63" s="20" t="s">
        <v>298</v>
      </c>
      <c r="Q63" s="4" t="str">
        <f>Q62</f>
        <v>Carman Ainsworth</v>
      </c>
      <c r="R63" s="4">
        <v>154</v>
      </c>
      <c r="S63" s="4">
        <v>141</v>
      </c>
      <c r="T63" s="4">
        <v>135</v>
      </c>
      <c r="U63" s="22"/>
      <c r="V63" s="22"/>
      <c r="W63" s="22"/>
      <c r="X63" s="22"/>
      <c r="Y63" s="22"/>
      <c r="Z63" s="22"/>
    </row>
    <row r="64" spans="1:26" ht="12.75">
      <c r="A64" s="4"/>
      <c r="B64" s="122" t="s">
        <v>232</v>
      </c>
      <c r="C64" s="4" t="str">
        <f aca="true" t="shared" si="10" ref="C64:C72">C63</f>
        <v>South Lyon </v>
      </c>
      <c r="D64" s="20">
        <v>190</v>
      </c>
      <c r="E64" s="4">
        <v>152</v>
      </c>
      <c r="F64" s="4">
        <v>180</v>
      </c>
      <c r="G64" s="22"/>
      <c r="H64" s="22"/>
      <c r="I64" s="22"/>
      <c r="J64" s="22"/>
      <c r="K64" s="22"/>
      <c r="L64" s="22"/>
      <c r="O64" s="4"/>
      <c r="P64" s="20" t="s">
        <v>299</v>
      </c>
      <c r="Q64" s="4" t="str">
        <f aca="true" t="shared" si="11" ref="Q64:Q72">Q63</f>
        <v>Carman Ainsworth</v>
      </c>
      <c r="R64" s="20">
        <v>154</v>
      </c>
      <c r="S64" s="4">
        <v>196</v>
      </c>
      <c r="T64" s="4">
        <v>168</v>
      </c>
      <c r="U64" s="22"/>
      <c r="V64" s="22"/>
      <c r="W64" s="22"/>
      <c r="X64" s="22"/>
      <c r="Y64" s="22"/>
      <c r="Z64" s="22"/>
    </row>
    <row r="65" spans="1:26" ht="12.75">
      <c r="A65" s="38" t="s">
        <v>27</v>
      </c>
      <c r="B65" s="122" t="s">
        <v>233</v>
      </c>
      <c r="C65" s="4" t="str">
        <f t="shared" si="10"/>
        <v>South Lyon </v>
      </c>
      <c r="D65" s="4">
        <v>194</v>
      </c>
      <c r="E65" s="4">
        <v>171</v>
      </c>
      <c r="F65" s="4">
        <v>158</v>
      </c>
      <c r="G65" s="22"/>
      <c r="H65" s="22"/>
      <c r="I65" s="22"/>
      <c r="J65" s="22"/>
      <c r="K65" s="22"/>
      <c r="L65" s="22"/>
      <c r="O65" s="38" t="s">
        <v>27</v>
      </c>
      <c r="P65" s="20" t="s">
        <v>300</v>
      </c>
      <c r="Q65" s="4" t="str">
        <f t="shared" si="11"/>
        <v>Carman Ainsworth</v>
      </c>
      <c r="R65" s="20">
        <v>119</v>
      </c>
      <c r="S65" s="4"/>
      <c r="T65" s="20">
        <v>111</v>
      </c>
      <c r="U65" s="22"/>
      <c r="V65" s="22"/>
      <c r="W65" s="22"/>
      <c r="X65" s="22"/>
      <c r="Y65" s="22"/>
      <c r="Z65" s="22"/>
    </row>
    <row r="66" spans="1:26" ht="12.75">
      <c r="A66" s="38" t="s">
        <v>28</v>
      </c>
      <c r="B66" s="122" t="s">
        <v>234</v>
      </c>
      <c r="C66" s="4" t="str">
        <f t="shared" si="10"/>
        <v>South Lyon </v>
      </c>
      <c r="D66" s="20">
        <v>141</v>
      </c>
      <c r="E66" s="20">
        <v>171</v>
      </c>
      <c r="F66" s="20">
        <v>180</v>
      </c>
      <c r="G66" s="22"/>
      <c r="H66" s="22"/>
      <c r="I66" s="22"/>
      <c r="J66" s="22"/>
      <c r="K66" s="22"/>
      <c r="L66" s="22"/>
      <c r="O66" s="38" t="s">
        <v>28</v>
      </c>
      <c r="P66" s="20" t="s">
        <v>301</v>
      </c>
      <c r="Q66" s="4" t="str">
        <f t="shared" si="11"/>
        <v>Carman Ainsworth</v>
      </c>
      <c r="R66" s="20"/>
      <c r="S66" s="20">
        <v>106</v>
      </c>
      <c r="T66" s="20"/>
      <c r="U66" s="22"/>
      <c r="V66" s="22"/>
      <c r="W66" s="22"/>
      <c r="X66" s="22"/>
      <c r="Y66" s="22"/>
      <c r="Z66" s="22"/>
    </row>
    <row r="67" spans="1:26" ht="12.75">
      <c r="A67" s="38" t="s">
        <v>29</v>
      </c>
      <c r="B67" s="122" t="s">
        <v>235</v>
      </c>
      <c r="C67" s="4" t="str">
        <f t="shared" si="10"/>
        <v>South Lyon </v>
      </c>
      <c r="D67" s="20">
        <v>124</v>
      </c>
      <c r="E67" s="20"/>
      <c r="F67" s="20"/>
      <c r="G67" s="22"/>
      <c r="H67" s="22"/>
      <c r="I67" s="22"/>
      <c r="J67" s="22"/>
      <c r="K67" s="22"/>
      <c r="L67" s="22"/>
      <c r="O67" s="38" t="s">
        <v>29</v>
      </c>
      <c r="P67" s="20" t="s">
        <v>302</v>
      </c>
      <c r="Q67" s="4" t="str">
        <f t="shared" si="11"/>
        <v>Carman Ainsworth</v>
      </c>
      <c r="R67" s="20">
        <v>153</v>
      </c>
      <c r="S67" s="20">
        <v>173</v>
      </c>
      <c r="T67" s="20">
        <v>182</v>
      </c>
      <c r="U67" s="22"/>
      <c r="V67" s="22"/>
      <c r="W67" s="22"/>
      <c r="X67" s="22"/>
      <c r="Y67" s="22"/>
      <c r="Z67" s="22"/>
    </row>
    <row r="68" spans="1:26" ht="12.75">
      <c r="A68" s="38" t="s">
        <v>30</v>
      </c>
      <c r="B68" s="122" t="s">
        <v>236</v>
      </c>
      <c r="C68" s="4" t="str">
        <f t="shared" si="10"/>
        <v>South Lyon </v>
      </c>
      <c r="D68" s="20"/>
      <c r="E68" s="20"/>
      <c r="F68" s="20">
        <v>155</v>
      </c>
      <c r="G68" s="22"/>
      <c r="H68" s="22"/>
      <c r="I68" s="22"/>
      <c r="J68" s="22"/>
      <c r="K68" s="22"/>
      <c r="L68" s="22"/>
      <c r="O68" s="38" t="s">
        <v>30</v>
      </c>
      <c r="P68" s="20" t="s">
        <v>63</v>
      </c>
      <c r="Q68" s="4" t="str">
        <f t="shared" si="11"/>
        <v>Carman Ainsworth</v>
      </c>
      <c r="R68" s="4"/>
      <c r="S68" s="20"/>
      <c r="T68" s="20"/>
      <c r="U68" s="22"/>
      <c r="V68" s="22"/>
      <c r="W68" s="22"/>
      <c r="X68" s="22"/>
      <c r="Y68" s="22"/>
      <c r="Z68" s="22"/>
    </row>
    <row r="69" spans="1:26" ht="12.75">
      <c r="A69" s="4"/>
      <c r="B69" s="20" t="s">
        <v>63</v>
      </c>
      <c r="C69" s="4" t="str">
        <f t="shared" si="10"/>
        <v>South Lyon </v>
      </c>
      <c r="D69" s="4"/>
      <c r="E69" s="20">
        <v>146</v>
      </c>
      <c r="F69" s="4"/>
      <c r="G69" s="22"/>
      <c r="H69" s="22"/>
      <c r="I69" s="22"/>
      <c r="J69" s="22"/>
      <c r="K69" s="22"/>
      <c r="L69" s="22"/>
      <c r="O69" s="4"/>
      <c r="P69" s="4" t="s">
        <v>63</v>
      </c>
      <c r="Q69" s="4" t="str">
        <f t="shared" si="11"/>
        <v>Carman Ainsworth</v>
      </c>
      <c r="R69" s="4"/>
      <c r="S69" s="4"/>
      <c r="T69" s="4"/>
      <c r="U69" s="22"/>
      <c r="V69" s="22"/>
      <c r="W69" s="22"/>
      <c r="X69" s="22"/>
      <c r="Y69" s="22"/>
      <c r="Z69" s="22"/>
    </row>
    <row r="70" spans="1:26" ht="12.75">
      <c r="A70" s="38">
        <v>26</v>
      </c>
      <c r="B70" s="4" t="s">
        <v>63</v>
      </c>
      <c r="C70" s="4" t="str">
        <f t="shared" si="10"/>
        <v>South Lyon </v>
      </c>
      <c r="D70" s="20"/>
      <c r="E70" s="4"/>
      <c r="F70" s="4"/>
      <c r="G70" s="22"/>
      <c r="H70" s="22"/>
      <c r="I70" s="22"/>
      <c r="J70" s="22"/>
      <c r="K70" s="22"/>
      <c r="L70" s="22"/>
      <c r="O70" s="38">
        <v>6</v>
      </c>
      <c r="P70" s="4" t="s">
        <v>63</v>
      </c>
      <c r="Q70" s="4" t="str">
        <f t="shared" si="11"/>
        <v>Carman Ainsworth</v>
      </c>
      <c r="R70" s="20"/>
      <c r="S70" s="4"/>
      <c r="T70" s="4"/>
      <c r="U70" s="22"/>
      <c r="V70" s="22"/>
      <c r="W70" s="22"/>
      <c r="X70" s="22"/>
      <c r="Y70" s="22"/>
      <c r="Z70" s="22"/>
    </row>
    <row r="71" spans="1:26" ht="12.75">
      <c r="A71" s="4"/>
      <c r="B71" s="4" t="s">
        <v>63</v>
      </c>
      <c r="C71" s="4" t="str">
        <f t="shared" si="10"/>
        <v>South Lyon </v>
      </c>
      <c r="D71" s="4"/>
      <c r="E71" s="4"/>
      <c r="F71" s="4"/>
      <c r="G71" s="22"/>
      <c r="H71" s="22"/>
      <c r="I71" s="22"/>
      <c r="J71" s="22"/>
      <c r="K71" s="22"/>
      <c r="L71" s="22"/>
      <c r="O71" s="4"/>
      <c r="P71" s="4" t="s">
        <v>63</v>
      </c>
      <c r="Q71" s="4" t="str">
        <f t="shared" si="11"/>
        <v>Carman Ainsworth</v>
      </c>
      <c r="R71" s="4"/>
      <c r="S71" s="4"/>
      <c r="T71" s="4"/>
      <c r="U71" s="22"/>
      <c r="V71" s="22"/>
      <c r="W71" s="22"/>
      <c r="X71" s="22"/>
      <c r="Y71" s="22"/>
      <c r="Z71" s="22"/>
    </row>
    <row r="72" spans="1:28" ht="12.75">
      <c r="A72" s="4"/>
      <c r="B72" s="6" t="s">
        <v>9</v>
      </c>
      <c r="C72" s="6" t="str">
        <f t="shared" si="10"/>
        <v>South Lyon </v>
      </c>
      <c r="D72" s="6">
        <f>SUM(D62:D71)</f>
        <v>771</v>
      </c>
      <c r="E72" s="6">
        <f>SUM(E62:E71)</f>
        <v>801</v>
      </c>
      <c r="F72" s="6">
        <f>SUM(F62:F71)</f>
        <v>812</v>
      </c>
      <c r="G72" s="6">
        <v>144</v>
      </c>
      <c r="H72" s="6">
        <v>182</v>
      </c>
      <c r="I72" s="6">
        <v>188</v>
      </c>
      <c r="J72" s="6">
        <v>232</v>
      </c>
      <c r="K72" s="6">
        <v>150</v>
      </c>
      <c r="L72" s="6">
        <v>206</v>
      </c>
      <c r="M72" s="10">
        <f>IF(G72="","",(SMALL(G72:L72,1)))</f>
        <v>144</v>
      </c>
      <c r="N72" s="89">
        <f>IF(G72="","",((SUM(D72:L72)-M72)))</f>
        <v>3342</v>
      </c>
      <c r="O72" s="4"/>
      <c r="P72" s="6" t="s">
        <v>9</v>
      </c>
      <c r="Q72" s="6" t="str">
        <f t="shared" si="11"/>
        <v>Carman Ainsworth</v>
      </c>
      <c r="R72" s="6">
        <f>SUM(R62:R71)</f>
        <v>726</v>
      </c>
      <c r="S72" s="6">
        <f>SUM(S62:S71)</f>
        <v>775</v>
      </c>
      <c r="T72" s="6">
        <f>SUM(T62:T71)</f>
        <v>774</v>
      </c>
      <c r="U72" s="6">
        <v>146</v>
      </c>
      <c r="V72" s="6">
        <v>110</v>
      </c>
      <c r="W72" s="6">
        <v>139</v>
      </c>
      <c r="X72" s="6">
        <v>168</v>
      </c>
      <c r="Y72" s="6">
        <v>152</v>
      </c>
      <c r="Z72" s="6">
        <v>110</v>
      </c>
      <c r="AA72" s="10">
        <f>IF(U72="","",(SMALL(U72:Z72,1)))</f>
        <v>110</v>
      </c>
      <c r="AB72" s="6">
        <f>IF(U72="","",((SUM(R72:Z72)-AA72)))</f>
        <v>2990</v>
      </c>
    </row>
    <row r="73" spans="1:26" ht="12.75">
      <c r="A73" s="4"/>
      <c r="B73" s="2" t="s">
        <v>0</v>
      </c>
      <c r="C73" s="2" t="s">
        <v>1</v>
      </c>
      <c r="D73" s="2" t="s">
        <v>2</v>
      </c>
      <c r="E73" s="2" t="s">
        <v>3</v>
      </c>
      <c r="F73" s="2" t="s">
        <v>4</v>
      </c>
      <c r="G73" s="2" t="s">
        <v>5</v>
      </c>
      <c r="H73" s="2" t="s">
        <v>6</v>
      </c>
      <c r="I73" s="2" t="s">
        <v>7</v>
      </c>
      <c r="J73" s="2" t="s">
        <v>8</v>
      </c>
      <c r="K73" s="2" t="s">
        <v>24</v>
      </c>
      <c r="L73" s="2" t="s">
        <v>25</v>
      </c>
      <c r="O73" s="4"/>
      <c r="P73" s="2" t="s">
        <v>0</v>
      </c>
      <c r="Q73" s="2" t="s">
        <v>1</v>
      </c>
      <c r="R73" s="2" t="s">
        <v>2</v>
      </c>
      <c r="S73" s="2" t="s">
        <v>3</v>
      </c>
      <c r="T73" s="2" t="s">
        <v>4</v>
      </c>
      <c r="U73" s="2" t="s">
        <v>5</v>
      </c>
      <c r="V73" s="2" t="s">
        <v>6</v>
      </c>
      <c r="W73" s="2" t="s">
        <v>7</v>
      </c>
      <c r="X73" s="2" t="s">
        <v>8</v>
      </c>
      <c r="Y73" s="2" t="s">
        <v>24</v>
      </c>
      <c r="Z73" s="2" t="s">
        <v>25</v>
      </c>
    </row>
    <row r="74" spans="1:26" ht="12.75">
      <c r="A74" s="4"/>
      <c r="B74" s="122" t="s">
        <v>162</v>
      </c>
      <c r="C74" s="4" t="s">
        <v>76</v>
      </c>
      <c r="D74" s="4"/>
      <c r="E74" s="4">
        <v>197</v>
      </c>
      <c r="F74" s="4">
        <v>164</v>
      </c>
      <c r="G74" s="22"/>
      <c r="H74" s="22"/>
      <c r="I74" s="22"/>
      <c r="J74" s="22"/>
      <c r="K74" s="22"/>
      <c r="L74" s="22"/>
      <c r="O74" s="4"/>
      <c r="P74" s="20" t="s">
        <v>283</v>
      </c>
      <c r="Q74" s="4" t="s">
        <v>79</v>
      </c>
      <c r="R74" s="4"/>
      <c r="S74" s="4">
        <v>169</v>
      </c>
      <c r="T74" s="4"/>
      <c r="U74" s="22"/>
      <c r="V74" s="22"/>
      <c r="W74" s="22"/>
      <c r="X74" s="22"/>
      <c r="Y74" s="22"/>
      <c r="Z74" s="22"/>
    </row>
    <row r="75" spans="1:26" ht="12.75">
      <c r="A75" s="4"/>
      <c r="B75" s="122" t="s">
        <v>163</v>
      </c>
      <c r="C75" s="4" t="str">
        <f>C74</f>
        <v>Carmen Ainsworth</v>
      </c>
      <c r="D75" s="4">
        <v>162</v>
      </c>
      <c r="E75" s="4"/>
      <c r="F75" s="4">
        <v>148</v>
      </c>
      <c r="G75" s="22"/>
      <c r="H75" s="22"/>
      <c r="I75" s="22"/>
      <c r="J75" s="22"/>
      <c r="K75" s="22"/>
      <c r="L75" s="22"/>
      <c r="O75" s="4"/>
      <c r="P75" s="20" t="s">
        <v>284</v>
      </c>
      <c r="Q75" s="4" t="str">
        <f>Q74</f>
        <v>Bay City Western</v>
      </c>
      <c r="R75" s="4"/>
      <c r="S75" s="4">
        <v>124</v>
      </c>
      <c r="T75" s="4"/>
      <c r="U75" s="22"/>
      <c r="V75" s="22"/>
      <c r="W75" s="22"/>
      <c r="X75" s="22"/>
      <c r="Y75" s="22"/>
      <c r="Z75" s="22"/>
    </row>
    <row r="76" spans="1:26" ht="12.75">
      <c r="A76" s="4"/>
      <c r="B76" s="122" t="s">
        <v>164</v>
      </c>
      <c r="C76" s="4" t="str">
        <f aca="true" t="shared" si="12" ref="C76:C84">C75</f>
        <v>Carmen Ainsworth</v>
      </c>
      <c r="D76" s="4">
        <v>220</v>
      </c>
      <c r="E76" s="4">
        <v>166</v>
      </c>
      <c r="F76" s="4">
        <v>247</v>
      </c>
      <c r="G76" s="22"/>
      <c r="H76" s="22"/>
      <c r="I76" s="22"/>
      <c r="J76" s="22"/>
      <c r="K76" s="22"/>
      <c r="L76" s="22"/>
      <c r="O76" s="4"/>
      <c r="P76" s="20" t="s">
        <v>285</v>
      </c>
      <c r="Q76" s="4" t="str">
        <f aca="true" t="shared" si="13" ref="Q76:Q84">Q75</f>
        <v>Bay City Western</v>
      </c>
      <c r="R76" s="4">
        <v>134</v>
      </c>
      <c r="S76" s="4"/>
      <c r="T76" s="4"/>
      <c r="U76" s="22"/>
      <c r="V76" s="22"/>
      <c r="W76" s="22"/>
      <c r="X76" s="22"/>
      <c r="Y76" s="22"/>
      <c r="Z76" s="22"/>
    </row>
    <row r="77" spans="1:26" ht="12.75">
      <c r="A77" s="38" t="s">
        <v>27</v>
      </c>
      <c r="B77" s="122" t="s">
        <v>165</v>
      </c>
      <c r="C77" s="4" t="str">
        <f t="shared" si="12"/>
        <v>Carmen Ainsworth</v>
      </c>
      <c r="D77" s="20">
        <v>183</v>
      </c>
      <c r="E77" s="20">
        <v>211</v>
      </c>
      <c r="F77" s="20">
        <v>169</v>
      </c>
      <c r="G77" s="22"/>
      <c r="H77" s="22"/>
      <c r="I77" s="22"/>
      <c r="J77" s="22"/>
      <c r="K77" s="22"/>
      <c r="L77" s="22"/>
      <c r="O77" s="38" t="s">
        <v>27</v>
      </c>
      <c r="P77" s="20" t="s">
        <v>286</v>
      </c>
      <c r="Q77" s="4" t="str">
        <f t="shared" si="13"/>
        <v>Bay City Western</v>
      </c>
      <c r="R77" s="20">
        <v>177</v>
      </c>
      <c r="S77" s="20">
        <v>159</v>
      </c>
      <c r="T77" s="20">
        <v>156</v>
      </c>
      <c r="U77" s="22"/>
      <c r="V77" s="22"/>
      <c r="W77" s="22"/>
      <c r="X77" s="22"/>
      <c r="Y77" s="22"/>
      <c r="Z77" s="22"/>
    </row>
    <row r="78" spans="1:26" ht="12.75">
      <c r="A78" s="38" t="s">
        <v>28</v>
      </c>
      <c r="B78" s="122" t="s">
        <v>166</v>
      </c>
      <c r="C78" s="4" t="str">
        <f t="shared" si="12"/>
        <v>Carmen Ainsworth</v>
      </c>
      <c r="D78" s="20">
        <v>172</v>
      </c>
      <c r="E78" s="20">
        <v>220</v>
      </c>
      <c r="F78" s="20">
        <v>190</v>
      </c>
      <c r="G78" s="22"/>
      <c r="H78" s="22"/>
      <c r="I78" s="22"/>
      <c r="J78" s="22"/>
      <c r="K78" s="22"/>
      <c r="L78" s="22"/>
      <c r="O78" s="38" t="s">
        <v>28</v>
      </c>
      <c r="P78" s="20" t="s">
        <v>303</v>
      </c>
      <c r="Q78" s="4" t="str">
        <f t="shared" si="13"/>
        <v>Bay City Western</v>
      </c>
      <c r="R78" s="4">
        <v>185</v>
      </c>
      <c r="S78" s="20">
        <v>178</v>
      </c>
      <c r="T78" s="4">
        <v>169</v>
      </c>
      <c r="U78" s="22"/>
      <c r="V78" s="22"/>
      <c r="W78" s="22"/>
      <c r="X78" s="22"/>
      <c r="Y78" s="22"/>
      <c r="Z78" s="22"/>
    </row>
    <row r="79" spans="1:26" ht="12.75">
      <c r="A79" s="38" t="s">
        <v>29</v>
      </c>
      <c r="B79" s="122" t="s">
        <v>167</v>
      </c>
      <c r="C79" s="4" t="str">
        <f t="shared" si="12"/>
        <v>Carmen Ainsworth</v>
      </c>
      <c r="D79" s="4"/>
      <c r="E79" s="20"/>
      <c r="F79" s="20"/>
      <c r="G79" s="22"/>
      <c r="H79" s="22"/>
      <c r="I79" s="22"/>
      <c r="J79" s="22"/>
      <c r="K79" s="22"/>
      <c r="L79" s="22"/>
      <c r="O79" s="38" t="s">
        <v>29</v>
      </c>
      <c r="P79" s="20" t="s">
        <v>287</v>
      </c>
      <c r="Q79" s="4" t="str">
        <f t="shared" si="13"/>
        <v>Bay City Western</v>
      </c>
      <c r="R79" s="20">
        <v>118</v>
      </c>
      <c r="S79" s="20"/>
      <c r="T79" s="20">
        <v>163</v>
      </c>
      <c r="U79" s="22"/>
      <c r="V79" s="22"/>
      <c r="W79" s="22"/>
      <c r="X79" s="22"/>
      <c r="Y79" s="22"/>
      <c r="Z79" s="22"/>
    </row>
    <row r="80" spans="1:26" ht="12.75">
      <c r="A80" s="38" t="s">
        <v>30</v>
      </c>
      <c r="B80" s="122" t="s">
        <v>168</v>
      </c>
      <c r="C80" s="4" t="str">
        <f t="shared" si="12"/>
        <v>Carmen Ainsworth</v>
      </c>
      <c r="D80" s="4"/>
      <c r="E80" s="20"/>
      <c r="F80" s="20"/>
      <c r="G80" s="22"/>
      <c r="H80" s="22"/>
      <c r="I80" s="22"/>
      <c r="J80" s="22"/>
      <c r="K80" s="22"/>
      <c r="L80" s="22"/>
      <c r="O80" s="38" t="s">
        <v>30</v>
      </c>
      <c r="P80" s="20" t="s">
        <v>304</v>
      </c>
      <c r="Q80" s="4" t="str">
        <f t="shared" si="13"/>
        <v>Bay City Western</v>
      </c>
      <c r="R80" s="20">
        <v>147</v>
      </c>
      <c r="S80" s="20">
        <v>169</v>
      </c>
      <c r="T80" s="20">
        <v>171</v>
      </c>
      <c r="U80" s="22"/>
      <c r="V80" s="22"/>
      <c r="W80" s="22"/>
      <c r="X80" s="22"/>
      <c r="Y80" s="22"/>
      <c r="Z80" s="22"/>
    </row>
    <row r="81" spans="1:26" ht="12.75">
      <c r="A81" s="4"/>
      <c r="B81" s="20" t="s">
        <v>63</v>
      </c>
      <c r="C81" s="4" t="str">
        <f t="shared" si="12"/>
        <v>Carmen Ainsworth</v>
      </c>
      <c r="D81" s="20">
        <v>159</v>
      </c>
      <c r="E81" s="20">
        <v>154</v>
      </c>
      <c r="F81" s="4"/>
      <c r="G81" s="22"/>
      <c r="H81" s="22"/>
      <c r="I81" s="22"/>
      <c r="J81" s="22"/>
      <c r="K81" s="22"/>
      <c r="L81" s="22"/>
      <c r="O81" s="4"/>
      <c r="P81" s="4" t="s">
        <v>63</v>
      </c>
      <c r="Q81" s="4" t="str">
        <f t="shared" si="13"/>
        <v>Bay City Western</v>
      </c>
      <c r="R81" s="4"/>
      <c r="S81" s="4"/>
      <c r="T81" s="20">
        <v>130</v>
      </c>
      <c r="U81" s="22"/>
      <c r="V81" s="22"/>
      <c r="W81" s="22"/>
      <c r="X81" s="22"/>
      <c r="Y81" s="22"/>
      <c r="Z81" s="22"/>
    </row>
    <row r="82" spans="1:26" ht="12.75">
      <c r="A82" s="38">
        <v>27</v>
      </c>
      <c r="B82" s="4" t="s">
        <v>63</v>
      </c>
      <c r="C82" s="4" t="str">
        <f t="shared" si="12"/>
        <v>Carmen Ainsworth</v>
      </c>
      <c r="D82" s="4"/>
      <c r="E82" s="4"/>
      <c r="F82" s="4"/>
      <c r="G82" s="22"/>
      <c r="H82" s="22"/>
      <c r="I82" s="22"/>
      <c r="J82" s="22"/>
      <c r="K82" s="22"/>
      <c r="L82" s="22"/>
      <c r="O82" s="38">
        <v>7</v>
      </c>
      <c r="P82" s="4" t="s">
        <v>63</v>
      </c>
      <c r="Q82" s="4" t="str">
        <f t="shared" si="13"/>
        <v>Bay City Western</v>
      </c>
      <c r="R82" s="4"/>
      <c r="S82" s="4"/>
      <c r="T82" s="4"/>
      <c r="U82" s="22"/>
      <c r="V82" s="22"/>
      <c r="W82" s="22"/>
      <c r="X82" s="22"/>
      <c r="Y82" s="22"/>
      <c r="Z82" s="22"/>
    </row>
    <row r="83" spans="1:26" ht="12.75">
      <c r="A83" s="4"/>
      <c r="B83" s="4" t="s">
        <v>63</v>
      </c>
      <c r="C83" s="4" t="str">
        <f t="shared" si="12"/>
        <v>Carmen Ainsworth</v>
      </c>
      <c r="D83" s="4"/>
      <c r="E83" s="4"/>
      <c r="F83" s="4"/>
      <c r="G83" s="22"/>
      <c r="H83" s="22"/>
      <c r="I83" s="22"/>
      <c r="J83" s="22"/>
      <c r="K83" s="22"/>
      <c r="L83" s="22"/>
      <c r="O83" s="4"/>
      <c r="P83" s="4" t="s">
        <v>63</v>
      </c>
      <c r="Q83" s="4" t="str">
        <f t="shared" si="13"/>
        <v>Bay City Western</v>
      </c>
      <c r="R83" s="4"/>
      <c r="S83" s="4"/>
      <c r="T83" s="4"/>
      <c r="U83" s="22"/>
      <c r="V83" s="22"/>
      <c r="W83" s="22"/>
      <c r="X83" s="22"/>
      <c r="Y83" s="22"/>
      <c r="Z83" s="22"/>
    </row>
    <row r="84" spans="1:28" ht="12.75">
      <c r="A84" s="4"/>
      <c r="B84" s="6" t="s">
        <v>9</v>
      </c>
      <c r="C84" s="6" t="str">
        <f t="shared" si="12"/>
        <v>Carmen Ainsworth</v>
      </c>
      <c r="D84" s="6">
        <f>SUM(D74:D83)</f>
        <v>896</v>
      </c>
      <c r="E84" s="6">
        <f>SUM(E74:E83)</f>
        <v>948</v>
      </c>
      <c r="F84" s="6">
        <f>SUM(F74:F83)</f>
        <v>918</v>
      </c>
      <c r="G84" s="6">
        <v>164</v>
      </c>
      <c r="H84" s="6">
        <v>219</v>
      </c>
      <c r="I84" s="6">
        <v>158</v>
      </c>
      <c r="J84" s="6">
        <v>171</v>
      </c>
      <c r="K84" s="6">
        <v>248</v>
      </c>
      <c r="L84" s="6">
        <v>150</v>
      </c>
      <c r="M84" s="10">
        <f>IF(G84="","",(SMALL(G84:L84,1)))</f>
        <v>150</v>
      </c>
      <c r="N84" s="89">
        <f>IF(G84="","",((SUM(D84:L84)-M84)))</f>
        <v>3722</v>
      </c>
      <c r="O84" s="4"/>
      <c r="P84" s="6" t="s">
        <v>9</v>
      </c>
      <c r="Q84" s="6" t="str">
        <f t="shared" si="13"/>
        <v>Bay City Western</v>
      </c>
      <c r="R84" s="6">
        <f>SUM(R74:R83)</f>
        <v>761</v>
      </c>
      <c r="S84" s="6">
        <f>SUM(S74:S83)</f>
        <v>799</v>
      </c>
      <c r="T84" s="10">
        <f>SUM(T74:T83)</f>
        <v>789</v>
      </c>
      <c r="U84" s="6">
        <v>156</v>
      </c>
      <c r="V84" s="6">
        <v>115</v>
      </c>
      <c r="W84" s="6">
        <v>129</v>
      </c>
      <c r="X84" s="6">
        <v>140</v>
      </c>
      <c r="Y84" s="6">
        <v>177</v>
      </c>
      <c r="Z84" s="6">
        <v>156</v>
      </c>
      <c r="AA84" s="10">
        <f>IF(U84="","",(SMALL(U84:Z84,1)))</f>
        <v>115</v>
      </c>
      <c r="AB84" s="6">
        <f>IF(U84="","",((SUM(R84:Z84)-AA84)))</f>
        <v>3107</v>
      </c>
    </row>
    <row r="85" spans="1:26" ht="12.75">
      <c r="A85" s="4"/>
      <c r="B85" s="2" t="s">
        <v>0</v>
      </c>
      <c r="C85" s="2" t="s">
        <v>1</v>
      </c>
      <c r="D85" s="2" t="s">
        <v>2</v>
      </c>
      <c r="E85" s="2" t="s">
        <v>3</v>
      </c>
      <c r="F85" s="2" t="s">
        <v>4</v>
      </c>
      <c r="G85" s="2" t="s">
        <v>5</v>
      </c>
      <c r="H85" s="2" t="s">
        <v>6</v>
      </c>
      <c r="I85" s="2" t="s">
        <v>7</v>
      </c>
      <c r="J85" s="2" t="s">
        <v>8</v>
      </c>
      <c r="K85" s="2" t="s">
        <v>24</v>
      </c>
      <c r="L85" s="2" t="s">
        <v>25</v>
      </c>
      <c r="O85" s="4"/>
      <c r="P85" s="2" t="s">
        <v>0</v>
      </c>
      <c r="Q85" s="2" t="s">
        <v>1</v>
      </c>
      <c r="R85" s="2" t="s">
        <v>2</v>
      </c>
      <c r="S85" s="2" t="s">
        <v>3</v>
      </c>
      <c r="T85" s="2" t="s">
        <v>4</v>
      </c>
      <c r="U85" s="2" t="s">
        <v>5</v>
      </c>
      <c r="V85" s="2" t="s">
        <v>6</v>
      </c>
      <c r="W85" s="2" t="s">
        <v>7</v>
      </c>
      <c r="X85" s="2" t="s">
        <v>8</v>
      </c>
      <c r="Y85" s="2" t="s">
        <v>24</v>
      </c>
      <c r="Z85" s="2" t="s">
        <v>25</v>
      </c>
    </row>
    <row r="86" spans="1:26" ht="12.75">
      <c r="A86" s="4"/>
      <c r="B86" s="122" t="s">
        <v>204</v>
      </c>
      <c r="C86" s="4" t="s">
        <v>77</v>
      </c>
      <c r="D86" s="4">
        <v>168</v>
      </c>
      <c r="E86" s="4">
        <v>222</v>
      </c>
      <c r="F86" s="4">
        <v>204</v>
      </c>
      <c r="G86" s="22"/>
      <c r="H86" s="22"/>
      <c r="I86" s="22"/>
      <c r="J86" s="22"/>
      <c r="K86" s="22"/>
      <c r="L86" s="22"/>
      <c r="O86" s="4"/>
      <c r="P86" s="122" t="s">
        <v>242</v>
      </c>
      <c r="Q86" s="4" t="s">
        <v>72</v>
      </c>
      <c r="R86" s="4">
        <v>123</v>
      </c>
      <c r="S86" s="4"/>
      <c r="T86" s="4"/>
      <c r="U86" s="22"/>
      <c r="V86" s="22"/>
      <c r="W86" s="22"/>
      <c r="X86" s="22"/>
      <c r="Y86" s="22"/>
      <c r="Z86" s="22"/>
    </row>
    <row r="87" spans="1:26" ht="12.75">
      <c r="A87" s="4"/>
      <c r="B87" s="122" t="s">
        <v>205</v>
      </c>
      <c r="C87" s="4" t="str">
        <f>C86</f>
        <v>Sandusky</v>
      </c>
      <c r="D87" s="4">
        <v>177</v>
      </c>
      <c r="E87" s="4">
        <v>164</v>
      </c>
      <c r="F87" s="4">
        <v>149</v>
      </c>
      <c r="G87" s="22"/>
      <c r="H87" s="22"/>
      <c r="I87" s="22"/>
      <c r="J87" s="22"/>
      <c r="K87" s="22"/>
      <c r="L87" s="22"/>
      <c r="O87" s="4"/>
      <c r="P87" s="122" t="s">
        <v>243</v>
      </c>
      <c r="Q87" s="4" t="str">
        <f>Q86</f>
        <v>Owosso</v>
      </c>
      <c r="R87" s="4">
        <v>144</v>
      </c>
      <c r="S87" s="4">
        <v>143</v>
      </c>
      <c r="T87" s="4">
        <v>149</v>
      </c>
      <c r="U87" s="22"/>
      <c r="V87" s="22"/>
      <c r="W87" s="22"/>
      <c r="X87" s="22"/>
      <c r="Y87" s="22"/>
      <c r="Z87" s="22"/>
    </row>
    <row r="88" spans="1:26" ht="12.75">
      <c r="A88" s="4"/>
      <c r="B88" s="122" t="s">
        <v>206</v>
      </c>
      <c r="C88" s="4" t="str">
        <f aca="true" t="shared" si="14" ref="C88:C96">C87</f>
        <v>Sandusky</v>
      </c>
      <c r="D88" s="4">
        <v>171</v>
      </c>
      <c r="E88" s="4">
        <v>169</v>
      </c>
      <c r="F88" s="4">
        <v>174</v>
      </c>
      <c r="G88" s="22"/>
      <c r="H88" s="22"/>
      <c r="I88" s="22"/>
      <c r="J88" s="22"/>
      <c r="K88" s="22"/>
      <c r="L88" s="22"/>
      <c r="O88" s="4"/>
      <c r="P88" s="122" t="s">
        <v>244</v>
      </c>
      <c r="Q88" s="4" t="str">
        <f aca="true" t="shared" si="15" ref="Q88:Q96">Q87</f>
        <v>Owosso</v>
      </c>
      <c r="R88" s="4">
        <v>217</v>
      </c>
      <c r="S88" s="4">
        <v>170</v>
      </c>
      <c r="T88" s="4">
        <v>150</v>
      </c>
      <c r="U88" s="22"/>
      <c r="V88" s="22"/>
      <c r="W88" s="22"/>
      <c r="X88" s="22"/>
      <c r="Y88" s="22"/>
      <c r="Z88" s="22"/>
    </row>
    <row r="89" spans="1:26" ht="12.75">
      <c r="A89" s="38" t="s">
        <v>27</v>
      </c>
      <c r="B89" s="122" t="s">
        <v>207</v>
      </c>
      <c r="C89" s="4" t="str">
        <f t="shared" si="14"/>
        <v>Sandusky</v>
      </c>
      <c r="D89" s="20"/>
      <c r="E89" s="20"/>
      <c r="F89" s="20"/>
      <c r="G89" s="22"/>
      <c r="H89" s="22"/>
      <c r="I89" s="22"/>
      <c r="J89" s="22"/>
      <c r="K89" s="22"/>
      <c r="L89" s="22"/>
      <c r="O89" s="38" t="s">
        <v>27</v>
      </c>
      <c r="P89" s="122" t="s">
        <v>245</v>
      </c>
      <c r="Q89" s="4" t="str">
        <f t="shared" si="15"/>
        <v>Owosso</v>
      </c>
      <c r="R89" s="20">
        <v>185</v>
      </c>
      <c r="S89" s="20">
        <v>199</v>
      </c>
      <c r="T89" s="4">
        <v>145</v>
      </c>
      <c r="U89" s="22"/>
      <c r="V89" s="22"/>
      <c r="W89" s="22"/>
      <c r="X89" s="22"/>
      <c r="Y89" s="22"/>
      <c r="Z89" s="22"/>
    </row>
    <row r="90" spans="1:26" ht="12.75">
      <c r="A90" s="38" t="s">
        <v>28</v>
      </c>
      <c r="B90" s="122" t="s">
        <v>208</v>
      </c>
      <c r="C90" s="4" t="str">
        <f t="shared" si="14"/>
        <v>Sandusky</v>
      </c>
      <c r="D90" s="20"/>
      <c r="E90" s="20">
        <v>137</v>
      </c>
      <c r="F90" s="20"/>
      <c r="G90" s="22"/>
      <c r="H90" s="22"/>
      <c r="I90" s="22"/>
      <c r="J90" s="22"/>
      <c r="K90" s="22"/>
      <c r="L90" s="22"/>
      <c r="O90" s="38" t="s">
        <v>28</v>
      </c>
      <c r="P90" s="122" t="s">
        <v>246</v>
      </c>
      <c r="Q90" s="4" t="str">
        <f t="shared" si="15"/>
        <v>Owosso</v>
      </c>
      <c r="R90" s="20">
        <v>201</v>
      </c>
      <c r="S90" s="20">
        <v>202</v>
      </c>
      <c r="T90" s="20">
        <v>201</v>
      </c>
      <c r="U90" s="22"/>
      <c r="V90" s="22"/>
      <c r="W90" s="22"/>
      <c r="X90" s="22"/>
      <c r="Y90" s="22"/>
      <c r="Z90" s="22"/>
    </row>
    <row r="91" spans="1:26" ht="12.75">
      <c r="A91" s="38" t="s">
        <v>29</v>
      </c>
      <c r="B91" s="122" t="s">
        <v>209</v>
      </c>
      <c r="C91" s="4" t="str">
        <f t="shared" si="14"/>
        <v>Sandusky</v>
      </c>
      <c r="D91" s="20">
        <v>143</v>
      </c>
      <c r="E91" s="20"/>
      <c r="F91" s="20">
        <v>154</v>
      </c>
      <c r="G91" s="22"/>
      <c r="H91" s="22"/>
      <c r="I91" s="22"/>
      <c r="J91" s="22"/>
      <c r="K91" s="22"/>
      <c r="L91" s="22"/>
      <c r="O91" s="38" t="s">
        <v>29</v>
      </c>
      <c r="P91" s="20" t="s">
        <v>311</v>
      </c>
      <c r="Q91" s="4" t="str">
        <f t="shared" si="15"/>
        <v>Owosso</v>
      </c>
      <c r="R91" s="4"/>
      <c r="S91" s="4"/>
      <c r="T91" s="20"/>
      <c r="U91" s="22"/>
      <c r="V91" s="22"/>
      <c r="W91" s="22"/>
      <c r="X91" s="22"/>
      <c r="Y91" s="22"/>
      <c r="Z91" s="22"/>
    </row>
    <row r="92" spans="1:26" ht="12.75">
      <c r="A92" s="38" t="s">
        <v>30</v>
      </c>
      <c r="B92" s="20" t="s">
        <v>307</v>
      </c>
      <c r="C92" s="4" t="str">
        <f t="shared" si="14"/>
        <v>Sandusky</v>
      </c>
      <c r="D92" s="20">
        <v>196</v>
      </c>
      <c r="E92" s="20">
        <v>211</v>
      </c>
      <c r="F92" s="20">
        <v>199</v>
      </c>
      <c r="G92" s="22"/>
      <c r="H92" s="22"/>
      <c r="I92" s="22"/>
      <c r="J92" s="22"/>
      <c r="K92" s="22"/>
      <c r="L92" s="22"/>
      <c r="O92" s="38" t="s">
        <v>30</v>
      </c>
      <c r="P92" s="122" t="s">
        <v>63</v>
      </c>
      <c r="Q92" s="4" t="str">
        <f t="shared" si="15"/>
        <v>Owosso</v>
      </c>
      <c r="R92" s="4"/>
      <c r="S92" s="20">
        <v>104</v>
      </c>
      <c r="T92" s="20">
        <v>117</v>
      </c>
      <c r="U92" s="22"/>
      <c r="V92" s="22"/>
      <c r="W92" s="22"/>
      <c r="X92" s="22"/>
      <c r="Y92" s="22"/>
      <c r="Z92" s="22"/>
    </row>
    <row r="93" spans="1:26" ht="12.75">
      <c r="A93" s="4"/>
      <c r="B93" s="20" t="s">
        <v>63</v>
      </c>
      <c r="C93" s="4" t="str">
        <f t="shared" si="14"/>
        <v>Sandusky</v>
      </c>
      <c r="D93" s="4"/>
      <c r="E93" s="4"/>
      <c r="F93" s="4"/>
      <c r="G93" s="22"/>
      <c r="H93" s="22"/>
      <c r="I93" s="22"/>
      <c r="J93" s="22"/>
      <c r="K93" s="22"/>
      <c r="L93" s="22"/>
      <c r="O93" s="4"/>
      <c r="P93" s="4" t="s">
        <v>63</v>
      </c>
      <c r="Q93" s="4" t="str">
        <f t="shared" si="15"/>
        <v>Owosso</v>
      </c>
      <c r="R93" s="4"/>
      <c r="S93" s="20"/>
      <c r="T93" s="20"/>
      <c r="U93" s="22"/>
      <c r="V93" s="22"/>
      <c r="W93" s="22"/>
      <c r="X93" s="22"/>
      <c r="Y93" s="22"/>
      <c r="Z93" s="22"/>
    </row>
    <row r="94" spans="1:26" ht="12.75">
      <c r="A94" s="38">
        <v>28</v>
      </c>
      <c r="B94" s="4" t="s">
        <v>63</v>
      </c>
      <c r="C94" s="4" t="str">
        <f t="shared" si="14"/>
        <v>Sandusky</v>
      </c>
      <c r="D94" s="4"/>
      <c r="E94" s="4"/>
      <c r="F94" s="4"/>
      <c r="G94" s="22"/>
      <c r="H94" s="22"/>
      <c r="I94" s="22"/>
      <c r="J94" s="22"/>
      <c r="K94" s="22"/>
      <c r="L94" s="22"/>
      <c r="O94" s="38">
        <v>8</v>
      </c>
      <c r="P94" s="4" t="s">
        <v>63</v>
      </c>
      <c r="Q94" s="4" t="str">
        <f t="shared" si="15"/>
        <v>Owosso</v>
      </c>
      <c r="R94" s="4"/>
      <c r="S94" s="4"/>
      <c r="T94" s="4"/>
      <c r="U94" s="22"/>
      <c r="V94" s="22"/>
      <c r="W94" s="22"/>
      <c r="X94" s="22"/>
      <c r="Y94" s="22"/>
      <c r="Z94" s="22"/>
    </row>
    <row r="95" spans="1:26" ht="12.75">
      <c r="A95" s="4"/>
      <c r="B95" s="4" t="s">
        <v>63</v>
      </c>
      <c r="C95" s="4" t="str">
        <f t="shared" si="14"/>
        <v>Sandusky</v>
      </c>
      <c r="D95" s="4"/>
      <c r="E95" s="4"/>
      <c r="F95" s="4"/>
      <c r="G95" s="22"/>
      <c r="H95" s="22"/>
      <c r="I95" s="22"/>
      <c r="J95" s="22"/>
      <c r="K95" s="22"/>
      <c r="L95" s="22"/>
      <c r="O95" s="4"/>
      <c r="P95" s="4" t="s">
        <v>63</v>
      </c>
      <c r="Q95" s="4" t="str">
        <f t="shared" si="15"/>
        <v>Owosso</v>
      </c>
      <c r="R95" s="4"/>
      <c r="S95" s="4"/>
      <c r="T95" s="4"/>
      <c r="U95" s="22"/>
      <c r="V95" s="22"/>
      <c r="W95" s="22"/>
      <c r="X95" s="22"/>
      <c r="Y95" s="22"/>
      <c r="Z95" s="22"/>
    </row>
    <row r="96" spans="1:28" ht="12.75">
      <c r="A96" s="4"/>
      <c r="B96" s="6" t="s">
        <v>9</v>
      </c>
      <c r="C96" s="6" t="str">
        <f t="shared" si="14"/>
        <v>Sandusky</v>
      </c>
      <c r="D96" s="6">
        <f>SUM(D86:D95)</f>
        <v>855</v>
      </c>
      <c r="E96" s="6">
        <f>SUM(E86:E95)</f>
        <v>903</v>
      </c>
      <c r="F96" s="6">
        <f>SUM(F86:F95)</f>
        <v>880</v>
      </c>
      <c r="G96" s="6">
        <v>147</v>
      </c>
      <c r="H96" s="6">
        <v>135</v>
      </c>
      <c r="I96" s="6">
        <v>142</v>
      </c>
      <c r="J96" s="6">
        <v>114</v>
      </c>
      <c r="K96" s="6">
        <v>136</v>
      </c>
      <c r="L96" s="6">
        <v>144</v>
      </c>
      <c r="M96" s="10">
        <f>IF(G96="","",(SMALL(G96:L96,1)))</f>
        <v>114</v>
      </c>
      <c r="N96" s="89">
        <f>IF(G96="","",((SUM(D96:L96)-M96)))</f>
        <v>3342</v>
      </c>
      <c r="O96" s="4"/>
      <c r="P96" s="6" t="s">
        <v>9</v>
      </c>
      <c r="Q96" s="6" t="str">
        <f t="shared" si="15"/>
        <v>Owosso</v>
      </c>
      <c r="R96" s="6">
        <f>SUM(R86:R95)</f>
        <v>870</v>
      </c>
      <c r="S96" s="6">
        <f>SUM(S86:S95)</f>
        <v>818</v>
      </c>
      <c r="T96" s="6">
        <f>SUM(T86:T95)</f>
        <v>762</v>
      </c>
      <c r="U96" s="6">
        <v>164</v>
      </c>
      <c r="V96" s="6">
        <v>117</v>
      </c>
      <c r="W96" s="6">
        <v>137</v>
      </c>
      <c r="X96" s="6">
        <v>172</v>
      </c>
      <c r="Y96" s="6">
        <v>144</v>
      </c>
      <c r="Z96" s="6">
        <v>142</v>
      </c>
      <c r="AA96" s="10">
        <f>IF(U96="","",(SMALL(U96:Z96,1)))</f>
        <v>117</v>
      </c>
      <c r="AB96" s="6">
        <f>IF(U96="","",((SUM(R96:Z96)-AA96)))</f>
        <v>3209</v>
      </c>
    </row>
    <row r="97" spans="1:26" ht="12.75">
      <c r="A97" s="4"/>
      <c r="B97" s="2" t="s">
        <v>0</v>
      </c>
      <c r="C97" s="2" t="s">
        <v>1</v>
      </c>
      <c r="D97" s="2" t="s">
        <v>2</v>
      </c>
      <c r="E97" s="2" t="s">
        <v>3</v>
      </c>
      <c r="F97" s="2" t="s">
        <v>4</v>
      </c>
      <c r="G97" s="2" t="s">
        <v>5</v>
      </c>
      <c r="H97" s="2" t="s">
        <v>6</v>
      </c>
      <c r="I97" s="2" t="s">
        <v>7</v>
      </c>
      <c r="J97" s="2" t="s">
        <v>8</v>
      </c>
      <c r="K97" s="2" t="s">
        <v>24</v>
      </c>
      <c r="L97" s="2" t="s">
        <v>25</v>
      </c>
      <c r="O97" s="4"/>
      <c r="P97" s="2" t="s">
        <v>0</v>
      </c>
      <c r="Q97" s="2" t="s">
        <v>1</v>
      </c>
      <c r="R97" s="2" t="s">
        <v>2</v>
      </c>
      <c r="S97" s="2" t="s">
        <v>3</v>
      </c>
      <c r="T97" s="2" t="s">
        <v>4</v>
      </c>
      <c r="U97" s="2" t="s">
        <v>5</v>
      </c>
      <c r="V97" s="2" t="s">
        <v>6</v>
      </c>
      <c r="W97" s="2" t="s">
        <v>7</v>
      </c>
      <c r="X97" s="2" t="s">
        <v>8</v>
      </c>
      <c r="Y97" s="2" t="s">
        <v>24</v>
      </c>
      <c r="Z97" s="2" t="s">
        <v>25</v>
      </c>
    </row>
    <row r="98" spans="1:26" ht="12.75">
      <c r="A98" s="4"/>
      <c r="B98" s="122" t="s">
        <v>253</v>
      </c>
      <c r="C98" s="4" t="s">
        <v>78</v>
      </c>
      <c r="D98" s="4">
        <v>188</v>
      </c>
      <c r="E98" s="4">
        <v>167</v>
      </c>
      <c r="F98" s="4">
        <v>221</v>
      </c>
      <c r="G98" s="22"/>
      <c r="H98" s="22"/>
      <c r="I98" s="22"/>
      <c r="J98" s="22"/>
      <c r="K98" s="22"/>
      <c r="L98" s="22"/>
      <c r="O98" s="4"/>
      <c r="P98" s="20" t="s">
        <v>312</v>
      </c>
      <c r="Q98" s="4" t="s">
        <v>82</v>
      </c>
      <c r="R98" s="4">
        <v>196</v>
      </c>
      <c r="S98" s="4">
        <v>177</v>
      </c>
      <c r="T98" s="4">
        <v>168</v>
      </c>
      <c r="U98" s="22"/>
      <c r="V98" s="22"/>
      <c r="W98" s="22"/>
      <c r="X98" s="22"/>
      <c r="Y98" s="22"/>
      <c r="Z98" s="22"/>
    </row>
    <row r="99" spans="1:26" ht="12.75">
      <c r="A99" s="4"/>
      <c r="B99" s="122" t="s">
        <v>254</v>
      </c>
      <c r="C99" s="4" t="str">
        <f>C98</f>
        <v>Sterling Heights Stevenson</v>
      </c>
      <c r="D99" s="4">
        <v>212</v>
      </c>
      <c r="E99" s="4">
        <v>144</v>
      </c>
      <c r="F99" s="4">
        <v>201</v>
      </c>
      <c r="G99" s="22"/>
      <c r="H99" s="22"/>
      <c r="I99" s="22"/>
      <c r="J99" s="22"/>
      <c r="K99" s="22"/>
      <c r="L99" s="22"/>
      <c r="O99" s="4"/>
      <c r="P99" s="20" t="s">
        <v>291</v>
      </c>
      <c r="Q99" s="4" t="str">
        <f>Q98</f>
        <v>Swartz Creek</v>
      </c>
      <c r="R99" s="4"/>
      <c r="S99" s="4">
        <v>143</v>
      </c>
      <c r="T99" s="4">
        <v>116</v>
      </c>
      <c r="U99" s="22"/>
      <c r="V99" s="22"/>
      <c r="W99" s="22"/>
      <c r="X99" s="22"/>
      <c r="Y99" s="22"/>
      <c r="Z99" s="22"/>
    </row>
    <row r="100" spans="1:26" ht="12.75">
      <c r="A100" s="4"/>
      <c r="B100" s="122" t="s">
        <v>255</v>
      </c>
      <c r="C100" s="4" t="str">
        <f aca="true" t="shared" si="16" ref="C100:C108">C99</f>
        <v>Sterling Heights Stevenson</v>
      </c>
      <c r="D100" s="20"/>
      <c r="E100" s="4"/>
      <c r="F100" s="4"/>
      <c r="G100" s="22"/>
      <c r="H100" s="22"/>
      <c r="I100" s="22"/>
      <c r="J100" s="22"/>
      <c r="K100" s="22"/>
      <c r="L100" s="22"/>
      <c r="O100" s="4"/>
      <c r="P100" s="20" t="s">
        <v>292</v>
      </c>
      <c r="Q100" s="4" t="str">
        <f aca="true" t="shared" si="17" ref="Q100:Q108">Q99</f>
        <v>Swartz Creek</v>
      </c>
      <c r="R100" s="20">
        <v>142</v>
      </c>
      <c r="S100" s="4">
        <v>136</v>
      </c>
      <c r="T100" s="4"/>
      <c r="U100" s="22"/>
      <c r="V100" s="22"/>
      <c r="W100" s="22"/>
      <c r="X100" s="22"/>
      <c r="Y100" s="22"/>
      <c r="Z100" s="22"/>
    </row>
    <row r="101" spans="1:26" ht="12.75">
      <c r="A101" s="38" t="s">
        <v>27</v>
      </c>
      <c r="B101" s="122" t="s">
        <v>256</v>
      </c>
      <c r="C101" s="4" t="str">
        <f t="shared" si="16"/>
        <v>Sterling Heights Stevenson</v>
      </c>
      <c r="D101" s="4">
        <v>238</v>
      </c>
      <c r="E101" s="4">
        <v>189</v>
      </c>
      <c r="F101" s="4">
        <v>158</v>
      </c>
      <c r="G101" s="22"/>
      <c r="H101" s="22"/>
      <c r="I101" s="22"/>
      <c r="J101" s="22"/>
      <c r="K101" s="22"/>
      <c r="L101" s="22"/>
      <c r="O101" s="38" t="s">
        <v>27</v>
      </c>
      <c r="P101" s="20" t="s">
        <v>293</v>
      </c>
      <c r="Q101" s="4" t="str">
        <f t="shared" si="17"/>
        <v>Swartz Creek</v>
      </c>
      <c r="R101" s="20"/>
      <c r="S101" s="20"/>
      <c r="T101" s="20">
        <v>150</v>
      </c>
      <c r="U101" s="22"/>
      <c r="V101" s="22"/>
      <c r="W101" s="22"/>
      <c r="X101" s="22"/>
      <c r="Y101" s="22"/>
      <c r="Z101" s="22"/>
    </row>
    <row r="102" spans="1:26" ht="12.75">
      <c r="A102" s="38" t="s">
        <v>28</v>
      </c>
      <c r="B102" s="122" t="s">
        <v>257</v>
      </c>
      <c r="C102" s="4" t="str">
        <f t="shared" si="16"/>
        <v>Sterling Heights Stevenson</v>
      </c>
      <c r="D102" s="4"/>
      <c r="E102" s="20">
        <v>171</v>
      </c>
      <c r="F102" s="20">
        <v>157</v>
      </c>
      <c r="G102" s="22"/>
      <c r="H102" s="22"/>
      <c r="I102" s="22"/>
      <c r="J102" s="22"/>
      <c r="K102" s="22"/>
      <c r="L102" s="22"/>
      <c r="O102" s="38" t="s">
        <v>28</v>
      </c>
      <c r="P102" s="20" t="s">
        <v>294</v>
      </c>
      <c r="Q102" s="4" t="str">
        <f t="shared" si="17"/>
        <v>Swartz Creek</v>
      </c>
      <c r="R102" s="20">
        <v>103</v>
      </c>
      <c r="S102" s="20"/>
      <c r="T102" s="20"/>
      <c r="U102" s="22"/>
      <c r="V102" s="22"/>
      <c r="W102" s="22"/>
      <c r="X102" s="22"/>
      <c r="Y102" s="22"/>
      <c r="Z102" s="22"/>
    </row>
    <row r="103" spans="1:26" ht="12.75">
      <c r="A103" s="38" t="s">
        <v>29</v>
      </c>
      <c r="B103" s="122" t="s">
        <v>258</v>
      </c>
      <c r="C103" s="4" t="str">
        <f t="shared" si="16"/>
        <v>Sterling Heights Stevenson</v>
      </c>
      <c r="D103" s="20">
        <v>189</v>
      </c>
      <c r="E103" s="20">
        <v>179</v>
      </c>
      <c r="F103" s="20"/>
      <c r="G103" s="22"/>
      <c r="H103" s="22"/>
      <c r="I103" s="22"/>
      <c r="J103" s="22"/>
      <c r="K103" s="22"/>
      <c r="L103" s="22"/>
      <c r="O103" s="38" t="s">
        <v>29</v>
      </c>
      <c r="P103" s="20" t="s">
        <v>295</v>
      </c>
      <c r="Q103" s="4" t="str">
        <f t="shared" si="17"/>
        <v>Swartz Creek</v>
      </c>
      <c r="R103" s="20">
        <v>128</v>
      </c>
      <c r="S103" s="20">
        <v>164</v>
      </c>
      <c r="T103" s="20">
        <v>187</v>
      </c>
      <c r="U103" s="22"/>
      <c r="V103" s="22"/>
      <c r="W103" s="22"/>
      <c r="X103" s="22"/>
      <c r="Y103" s="22"/>
      <c r="Z103" s="22"/>
    </row>
    <row r="104" spans="1:26" ht="12.75">
      <c r="A104" s="38" t="s">
        <v>30</v>
      </c>
      <c r="B104" s="122" t="s">
        <v>63</v>
      </c>
      <c r="C104" s="4" t="str">
        <f t="shared" si="16"/>
        <v>Sterling Heights Stevenson</v>
      </c>
      <c r="D104" s="20">
        <v>161</v>
      </c>
      <c r="E104" s="4"/>
      <c r="F104" s="20">
        <v>165</v>
      </c>
      <c r="G104" s="22"/>
      <c r="H104" s="22"/>
      <c r="I104" s="22"/>
      <c r="J104" s="22"/>
      <c r="K104" s="22"/>
      <c r="L104" s="22"/>
      <c r="O104" s="38" t="s">
        <v>30</v>
      </c>
      <c r="P104" s="20" t="s">
        <v>296</v>
      </c>
      <c r="Q104" s="4" t="str">
        <f t="shared" si="17"/>
        <v>Swartz Creek</v>
      </c>
      <c r="R104" s="20">
        <v>159</v>
      </c>
      <c r="S104" s="20">
        <v>140</v>
      </c>
      <c r="T104" s="20">
        <v>141</v>
      </c>
      <c r="U104" s="22"/>
      <c r="V104" s="22"/>
      <c r="W104" s="22"/>
      <c r="X104" s="22"/>
      <c r="Y104" s="22"/>
      <c r="Z104" s="22"/>
    </row>
    <row r="105" spans="1:26" ht="12.75">
      <c r="A105" s="4"/>
      <c r="B105" s="20" t="s">
        <v>63</v>
      </c>
      <c r="C105" s="4" t="str">
        <f t="shared" si="16"/>
        <v>Sterling Heights Stevenson</v>
      </c>
      <c r="D105" s="4"/>
      <c r="E105" s="20"/>
      <c r="F105" s="4"/>
      <c r="G105" s="22"/>
      <c r="H105" s="22"/>
      <c r="I105" s="22"/>
      <c r="J105" s="22"/>
      <c r="K105" s="22"/>
      <c r="L105" s="22"/>
      <c r="O105" s="4"/>
      <c r="P105" s="4" t="s">
        <v>63</v>
      </c>
      <c r="Q105" s="4" t="str">
        <f t="shared" si="17"/>
        <v>Swartz Creek</v>
      </c>
      <c r="R105" s="4"/>
      <c r="S105" s="4"/>
      <c r="T105" s="4"/>
      <c r="U105" s="22"/>
      <c r="V105" s="22"/>
      <c r="W105" s="22"/>
      <c r="X105" s="22"/>
      <c r="Y105" s="22"/>
      <c r="Z105" s="22"/>
    </row>
    <row r="106" spans="1:26" ht="12.75">
      <c r="A106" s="38">
        <v>29</v>
      </c>
      <c r="B106" s="20" t="s">
        <v>63</v>
      </c>
      <c r="C106" s="4" t="str">
        <f t="shared" si="16"/>
        <v>Sterling Heights Stevenson</v>
      </c>
      <c r="D106" s="20"/>
      <c r="E106" s="4"/>
      <c r="F106" s="4"/>
      <c r="G106" s="22"/>
      <c r="H106" s="22"/>
      <c r="I106" s="22"/>
      <c r="J106" s="22"/>
      <c r="K106" s="22"/>
      <c r="L106" s="22"/>
      <c r="O106" s="38">
        <v>9</v>
      </c>
      <c r="P106" s="4" t="s">
        <v>63</v>
      </c>
      <c r="Q106" s="4" t="str">
        <f t="shared" si="17"/>
        <v>Swartz Creek</v>
      </c>
      <c r="R106" s="20"/>
      <c r="S106" s="4"/>
      <c r="T106" s="4"/>
      <c r="U106" s="22"/>
      <c r="V106" s="22"/>
      <c r="W106" s="22"/>
      <c r="X106" s="22"/>
      <c r="Y106" s="22"/>
      <c r="Z106" s="22"/>
    </row>
    <row r="107" spans="1:26" ht="12.75">
      <c r="A107" s="4"/>
      <c r="B107" s="4" t="s">
        <v>63</v>
      </c>
      <c r="C107" s="4" t="str">
        <f t="shared" si="16"/>
        <v>Sterling Heights Stevenson</v>
      </c>
      <c r="D107" s="4"/>
      <c r="E107" s="4"/>
      <c r="F107" s="4"/>
      <c r="G107" s="22"/>
      <c r="H107" s="22"/>
      <c r="I107" s="22"/>
      <c r="J107" s="22"/>
      <c r="K107" s="22"/>
      <c r="L107" s="22"/>
      <c r="O107" s="4"/>
      <c r="P107" s="4" t="s">
        <v>63</v>
      </c>
      <c r="Q107" s="4" t="str">
        <f t="shared" si="17"/>
        <v>Swartz Creek</v>
      </c>
      <c r="R107" s="4"/>
      <c r="S107" s="4"/>
      <c r="T107" s="4"/>
      <c r="U107" s="22"/>
      <c r="V107" s="22"/>
      <c r="W107" s="22"/>
      <c r="X107" s="22"/>
      <c r="Y107" s="22"/>
      <c r="Z107" s="22"/>
    </row>
    <row r="108" spans="1:28" ht="12.75">
      <c r="A108" s="4"/>
      <c r="B108" s="6" t="s">
        <v>9</v>
      </c>
      <c r="C108" s="6" t="str">
        <f t="shared" si="16"/>
        <v>Sterling Heights Stevenson</v>
      </c>
      <c r="D108" s="6">
        <f>SUM(D98:D107)</f>
        <v>988</v>
      </c>
      <c r="E108" s="6">
        <f>SUM(E98:E107)</f>
        <v>850</v>
      </c>
      <c r="F108" s="6">
        <f>SUM(F98:F107)</f>
        <v>902</v>
      </c>
      <c r="G108" s="6">
        <v>145</v>
      </c>
      <c r="H108" s="6">
        <v>170</v>
      </c>
      <c r="I108" s="6">
        <v>153</v>
      </c>
      <c r="J108" s="6">
        <v>164</v>
      </c>
      <c r="K108" s="6">
        <v>187</v>
      </c>
      <c r="L108" s="6">
        <v>185</v>
      </c>
      <c r="M108" s="10">
        <f>IF(G108="","",(SMALL(G108:L108,1)))</f>
        <v>145</v>
      </c>
      <c r="N108" s="89">
        <f>IF(G108="","",((SUM(D108:L108)-M108)))</f>
        <v>3599</v>
      </c>
      <c r="O108" s="4"/>
      <c r="P108" s="6" t="s">
        <v>9</v>
      </c>
      <c r="Q108" s="6" t="str">
        <f t="shared" si="17"/>
        <v>Swartz Creek</v>
      </c>
      <c r="R108" s="6">
        <f>SUM(R98:R107)</f>
        <v>728</v>
      </c>
      <c r="S108" s="6">
        <f>SUM(S98:S107)</f>
        <v>760</v>
      </c>
      <c r="T108" s="6">
        <f>SUM(T98:T107)</f>
        <v>762</v>
      </c>
      <c r="U108" s="6">
        <v>184</v>
      </c>
      <c r="V108" s="6">
        <v>146</v>
      </c>
      <c r="W108" s="6">
        <v>158</v>
      </c>
      <c r="X108" s="6">
        <v>142</v>
      </c>
      <c r="Y108" s="6">
        <v>157</v>
      </c>
      <c r="Z108" s="6">
        <v>144</v>
      </c>
      <c r="AA108" s="10">
        <f>IF(U108="","",(SMALL(U108:Z108,1)))</f>
        <v>142</v>
      </c>
      <c r="AB108" s="6">
        <f>IF(U108="","",((SUM(R108:Z108)-AA108)))</f>
        <v>3039</v>
      </c>
    </row>
    <row r="109" spans="1:26" ht="12.75">
      <c r="A109" s="4"/>
      <c r="B109" s="2" t="s">
        <v>0</v>
      </c>
      <c r="C109" s="2" t="s">
        <v>1</v>
      </c>
      <c r="D109" s="2" t="s">
        <v>2</v>
      </c>
      <c r="E109" s="2" t="s">
        <v>3</v>
      </c>
      <c r="F109" s="2" t="s">
        <v>4</v>
      </c>
      <c r="G109" s="2" t="s">
        <v>5</v>
      </c>
      <c r="H109" s="2" t="s">
        <v>6</v>
      </c>
      <c r="I109" s="2" t="s">
        <v>7</v>
      </c>
      <c r="J109" s="2" t="s">
        <v>8</v>
      </c>
      <c r="K109" s="2" t="s">
        <v>24</v>
      </c>
      <c r="L109" s="2" t="s">
        <v>25</v>
      </c>
      <c r="O109" s="4"/>
      <c r="P109" s="2" t="s">
        <v>0</v>
      </c>
      <c r="Q109" s="2" t="s">
        <v>1</v>
      </c>
      <c r="R109" s="2" t="s">
        <v>2</v>
      </c>
      <c r="S109" s="2" t="s">
        <v>3</v>
      </c>
      <c r="T109" s="2" t="s">
        <v>4</v>
      </c>
      <c r="U109" s="2" t="s">
        <v>5</v>
      </c>
      <c r="V109" s="2" t="s">
        <v>6</v>
      </c>
      <c r="W109" s="2" t="s">
        <v>7</v>
      </c>
      <c r="X109" s="2" t="s">
        <v>8</v>
      </c>
      <c r="Y109" s="2" t="s">
        <v>24</v>
      </c>
      <c r="Z109" s="2" t="s">
        <v>25</v>
      </c>
    </row>
    <row r="110" spans="1:26" ht="12.75">
      <c r="A110" s="4"/>
      <c r="B110" s="20" t="s">
        <v>277</v>
      </c>
      <c r="C110" s="4" t="s">
        <v>79</v>
      </c>
      <c r="D110" s="4">
        <v>214</v>
      </c>
      <c r="E110" s="4">
        <v>224</v>
      </c>
      <c r="F110" s="4">
        <v>185</v>
      </c>
      <c r="G110" s="22"/>
      <c r="H110" s="22"/>
      <c r="I110" s="22"/>
      <c r="J110" s="22"/>
      <c r="K110" s="22"/>
      <c r="L110" s="22"/>
      <c r="O110" s="4"/>
      <c r="P110" s="4"/>
      <c r="Q110" s="4" t="s">
        <v>71</v>
      </c>
      <c r="R110" s="4"/>
      <c r="S110" s="4"/>
      <c r="T110" s="4"/>
      <c r="U110" s="22"/>
      <c r="V110" s="22"/>
      <c r="W110" s="22"/>
      <c r="X110" s="22"/>
      <c r="Y110" s="22"/>
      <c r="Z110" s="22"/>
    </row>
    <row r="111" spans="1:26" ht="12.75">
      <c r="A111" s="4"/>
      <c r="B111" s="20" t="s">
        <v>278</v>
      </c>
      <c r="C111" s="4" t="str">
        <f>C110</f>
        <v>Bay City Western</v>
      </c>
      <c r="D111" s="4">
        <v>190</v>
      </c>
      <c r="E111" s="4"/>
      <c r="F111" s="4">
        <v>199</v>
      </c>
      <c r="G111" s="22"/>
      <c r="H111" s="22"/>
      <c r="I111" s="22"/>
      <c r="J111" s="22"/>
      <c r="K111" s="22"/>
      <c r="L111" s="22"/>
      <c r="O111" s="4"/>
      <c r="P111" s="4"/>
      <c r="Q111" s="4" t="str">
        <f>Q110</f>
        <v>Oscoda</v>
      </c>
      <c r="R111" s="4"/>
      <c r="S111" s="4"/>
      <c r="T111" s="4"/>
      <c r="U111" s="22"/>
      <c r="V111" s="22"/>
      <c r="W111" s="22"/>
      <c r="X111" s="22"/>
      <c r="Y111" s="22"/>
      <c r="Z111" s="22"/>
    </row>
    <row r="112" spans="1:26" ht="12.75">
      <c r="A112" s="4"/>
      <c r="B112" s="20" t="s">
        <v>279</v>
      </c>
      <c r="C112" s="4" t="str">
        <f aca="true" t="shared" si="18" ref="C112:C120">C111</f>
        <v>Bay City Western</v>
      </c>
      <c r="D112" s="4">
        <v>193</v>
      </c>
      <c r="E112" s="4"/>
      <c r="F112" s="4">
        <v>155</v>
      </c>
      <c r="G112" s="22"/>
      <c r="H112" s="22"/>
      <c r="I112" s="22"/>
      <c r="J112" s="22"/>
      <c r="K112" s="22"/>
      <c r="L112" s="22"/>
      <c r="O112" s="4"/>
      <c r="P112" s="20"/>
      <c r="Q112" s="4" t="str">
        <f aca="true" t="shared" si="19" ref="Q112:Q120">Q111</f>
        <v>Oscoda</v>
      </c>
      <c r="R112" s="4"/>
      <c r="S112" s="4"/>
      <c r="T112" s="4"/>
      <c r="U112" s="22"/>
      <c r="V112" s="22"/>
      <c r="W112" s="22"/>
      <c r="X112" s="22"/>
      <c r="Y112" s="22"/>
      <c r="Z112" s="22"/>
    </row>
    <row r="113" spans="1:26" ht="12.75">
      <c r="A113" s="38" t="s">
        <v>27</v>
      </c>
      <c r="B113" s="20" t="s">
        <v>280</v>
      </c>
      <c r="C113" s="4" t="str">
        <f t="shared" si="18"/>
        <v>Bay City Western</v>
      </c>
      <c r="D113" s="20">
        <v>216</v>
      </c>
      <c r="E113" s="20">
        <v>194</v>
      </c>
      <c r="F113" s="20">
        <v>209</v>
      </c>
      <c r="G113" s="22"/>
      <c r="H113" s="22"/>
      <c r="I113" s="22"/>
      <c r="J113" s="22"/>
      <c r="K113" s="22"/>
      <c r="L113" s="22"/>
      <c r="O113" s="38" t="s">
        <v>27</v>
      </c>
      <c r="P113" s="20"/>
      <c r="Q113" s="4" t="str">
        <f t="shared" si="19"/>
        <v>Oscoda</v>
      </c>
      <c r="R113" s="4"/>
      <c r="S113" s="4"/>
      <c r="T113" s="20"/>
      <c r="U113" s="22"/>
      <c r="V113" s="22"/>
      <c r="W113" s="22"/>
      <c r="X113" s="22"/>
      <c r="Y113" s="22"/>
      <c r="Z113" s="22"/>
    </row>
    <row r="114" spans="1:26" ht="12.75">
      <c r="A114" s="38" t="s">
        <v>28</v>
      </c>
      <c r="B114" s="20" t="s">
        <v>281</v>
      </c>
      <c r="C114" s="4" t="str">
        <f t="shared" si="18"/>
        <v>Bay City Western</v>
      </c>
      <c r="D114" s="20">
        <v>228</v>
      </c>
      <c r="E114" s="20">
        <v>215</v>
      </c>
      <c r="F114" s="20"/>
      <c r="G114" s="22"/>
      <c r="H114" s="22"/>
      <c r="I114" s="22"/>
      <c r="J114" s="22"/>
      <c r="K114" s="22"/>
      <c r="L114" s="22"/>
      <c r="O114" s="38" t="s">
        <v>28</v>
      </c>
      <c r="P114" s="20"/>
      <c r="Q114" s="4" t="str">
        <f t="shared" si="19"/>
        <v>Oscoda</v>
      </c>
      <c r="R114" s="20"/>
      <c r="S114" s="4"/>
      <c r="T114" s="20"/>
      <c r="U114" s="22"/>
      <c r="V114" s="22"/>
      <c r="W114" s="22"/>
      <c r="X114" s="22"/>
      <c r="Y114" s="22"/>
      <c r="Z114" s="22"/>
    </row>
    <row r="115" spans="1:26" ht="12.75">
      <c r="A115" s="38" t="s">
        <v>29</v>
      </c>
      <c r="B115" s="20" t="s">
        <v>282</v>
      </c>
      <c r="C115" s="4" t="str">
        <f t="shared" si="18"/>
        <v>Bay City Western</v>
      </c>
      <c r="D115" s="20"/>
      <c r="E115" s="20">
        <v>300</v>
      </c>
      <c r="F115" s="20">
        <v>239</v>
      </c>
      <c r="G115" s="22"/>
      <c r="H115" s="22"/>
      <c r="I115" s="22"/>
      <c r="J115" s="22"/>
      <c r="K115" s="22"/>
      <c r="L115" s="22"/>
      <c r="O115" s="38" t="s">
        <v>29</v>
      </c>
      <c r="P115" s="20"/>
      <c r="Q115" s="4" t="str">
        <f t="shared" si="19"/>
        <v>Oscoda</v>
      </c>
      <c r="R115" s="4"/>
      <c r="S115" s="4"/>
      <c r="T115" s="20"/>
      <c r="U115" s="22"/>
      <c r="V115" s="22"/>
      <c r="W115" s="22"/>
      <c r="X115" s="22"/>
      <c r="Y115" s="22"/>
      <c r="Z115" s="22"/>
    </row>
    <row r="116" spans="1:26" ht="12.75">
      <c r="A116" s="38" t="s">
        <v>30</v>
      </c>
      <c r="B116" s="20" t="s">
        <v>63</v>
      </c>
      <c r="C116" s="4" t="str">
        <f t="shared" si="18"/>
        <v>Bay City Western</v>
      </c>
      <c r="D116" s="4"/>
      <c r="E116" s="20">
        <v>123</v>
      </c>
      <c r="F116" s="4"/>
      <c r="G116" s="22"/>
      <c r="H116" s="22"/>
      <c r="I116" s="22"/>
      <c r="J116" s="22"/>
      <c r="K116" s="22"/>
      <c r="L116" s="22"/>
      <c r="O116" s="38" t="s">
        <v>30</v>
      </c>
      <c r="P116" s="20"/>
      <c r="Q116" s="4" t="str">
        <f t="shared" si="19"/>
        <v>Oscoda</v>
      </c>
      <c r="R116" s="20"/>
      <c r="S116" s="4"/>
      <c r="T116" s="20"/>
      <c r="U116" s="22"/>
      <c r="V116" s="22"/>
      <c r="W116" s="22"/>
      <c r="X116" s="22"/>
      <c r="Y116" s="22"/>
      <c r="Z116" s="22"/>
    </row>
    <row r="117" spans="1:26" ht="12.75">
      <c r="A117" s="4"/>
      <c r="B117" s="20" t="s">
        <v>63</v>
      </c>
      <c r="C117" s="4" t="str">
        <f t="shared" si="18"/>
        <v>Bay City Western</v>
      </c>
      <c r="D117" s="20"/>
      <c r="E117" s="4"/>
      <c r="F117" s="4"/>
      <c r="G117" s="22"/>
      <c r="H117" s="22"/>
      <c r="I117" s="22"/>
      <c r="J117" s="22"/>
      <c r="K117" s="22"/>
      <c r="L117" s="22"/>
      <c r="O117" s="4"/>
      <c r="P117" s="4" t="s">
        <v>63</v>
      </c>
      <c r="Q117" s="4" t="str">
        <f t="shared" si="19"/>
        <v>Oscoda</v>
      </c>
      <c r="R117" s="4"/>
      <c r="S117" s="4"/>
      <c r="T117" s="4"/>
      <c r="U117" s="22"/>
      <c r="V117" s="22"/>
      <c r="W117" s="22"/>
      <c r="X117" s="22"/>
      <c r="Y117" s="22"/>
      <c r="Z117" s="22"/>
    </row>
    <row r="118" spans="1:26" ht="12.75">
      <c r="A118" s="38">
        <v>30</v>
      </c>
      <c r="B118" s="20" t="s">
        <v>63</v>
      </c>
      <c r="C118" s="4" t="str">
        <f t="shared" si="18"/>
        <v>Bay City Western</v>
      </c>
      <c r="D118" s="4"/>
      <c r="E118" s="20"/>
      <c r="F118" s="4"/>
      <c r="G118" s="22"/>
      <c r="H118" s="22"/>
      <c r="I118" s="22"/>
      <c r="J118" s="22"/>
      <c r="K118" s="22"/>
      <c r="L118" s="22"/>
      <c r="O118" s="38">
        <v>10</v>
      </c>
      <c r="P118" s="4" t="s">
        <v>63</v>
      </c>
      <c r="Q118" s="4" t="str">
        <f t="shared" si="19"/>
        <v>Oscoda</v>
      </c>
      <c r="R118" s="4"/>
      <c r="S118" s="4"/>
      <c r="T118" s="4"/>
      <c r="U118" s="22"/>
      <c r="V118" s="22"/>
      <c r="W118" s="22"/>
      <c r="X118" s="22"/>
      <c r="Y118" s="22"/>
      <c r="Z118" s="22"/>
    </row>
    <row r="119" spans="1:26" ht="12.75">
      <c r="A119" s="4"/>
      <c r="B119" s="4" t="s">
        <v>63</v>
      </c>
      <c r="C119" s="4" t="str">
        <f t="shared" si="18"/>
        <v>Bay City Western</v>
      </c>
      <c r="D119" s="4"/>
      <c r="E119" s="4"/>
      <c r="F119" s="4"/>
      <c r="G119" s="22"/>
      <c r="H119" s="22"/>
      <c r="I119" s="22"/>
      <c r="J119" s="22"/>
      <c r="K119" s="22"/>
      <c r="L119" s="22"/>
      <c r="O119" s="4"/>
      <c r="P119" s="4" t="s">
        <v>63</v>
      </c>
      <c r="Q119" s="4" t="str">
        <f t="shared" si="19"/>
        <v>Oscoda</v>
      </c>
      <c r="R119" s="4"/>
      <c r="S119" s="4"/>
      <c r="T119" s="4"/>
      <c r="U119" s="22"/>
      <c r="V119" s="22"/>
      <c r="W119" s="22"/>
      <c r="X119" s="22"/>
      <c r="Y119" s="22"/>
      <c r="Z119" s="22"/>
    </row>
    <row r="120" spans="1:28" ht="12.75">
      <c r="A120" s="4"/>
      <c r="B120" s="6" t="s">
        <v>9</v>
      </c>
      <c r="C120" s="6" t="str">
        <f t="shared" si="18"/>
        <v>Bay City Western</v>
      </c>
      <c r="D120" s="6">
        <f>SUM(D110:D119)</f>
        <v>1041</v>
      </c>
      <c r="E120" s="6">
        <f>SUM(E110:E119)</f>
        <v>1056</v>
      </c>
      <c r="F120" s="6">
        <f>SUM(F110:F119)</f>
        <v>987</v>
      </c>
      <c r="G120" s="6">
        <v>182</v>
      </c>
      <c r="H120" s="6">
        <v>171</v>
      </c>
      <c r="I120" s="6">
        <v>219</v>
      </c>
      <c r="J120" s="6">
        <v>204</v>
      </c>
      <c r="K120" s="6">
        <v>179</v>
      </c>
      <c r="L120" s="6">
        <v>170</v>
      </c>
      <c r="M120" s="10">
        <f>IF(G120="","",(SMALL(G120:L120,1)))</f>
        <v>170</v>
      </c>
      <c r="N120" s="89">
        <f>IF(G120="","",((SUM(D120:L120)-M120)))</f>
        <v>4039</v>
      </c>
      <c r="O120" s="4"/>
      <c r="P120" s="6" t="s">
        <v>9</v>
      </c>
      <c r="Q120" s="6" t="str">
        <f t="shared" si="19"/>
        <v>Oscoda</v>
      </c>
      <c r="R120" s="6">
        <f>SUM(R110:R119)</f>
        <v>0</v>
      </c>
      <c r="S120" s="6">
        <f>SUM(S110:S119)</f>
        <v>0</v>
      </c>
      <c r="T120" s="6">
        <f>SUM(T110:T119)</f>
        <v>0</v>
      </c>
      <c r="U120" s="6"/>
      <c r="V120" s="6"/>
      <c r="W120" s="6"/>
      <c r="X120" s="6"/>
      <c r="Y120" s="6"/>
      <c r="Z120" s="6"/>
      <c r="AA120" s="10">
        <f>IF(U120="","",(SMALL(U120:Z120,1)))</f>
      </c>
      <c r="AB120" s="10">
        <f>IF(U120="","",((SUM(R120:Z120)-AA120)))</f>
      </c>
    </row>
    <row r="121" spans="1:26" ht="12.75">
      <c r="A121" s="4"/>
      <c r="B121" s="2" t="s">
        <v>0</v>
      </c>
      <c r="C121" s="2" t="s">
        <v>1</v>
      </c>
      <c r="D121" s="2" t="s">
        <v>2</v>
      </c>
      <c r="E121" s="2" t="s">
        <v>3</v>
      </c>
      <c r="F121" s="2" t="s">
        <v>4</v>
      </c>
      <c r="G121" s="2" t="s">
        <v>5</v>
      </c>
      <c r="H121" s="2" t="s">
        <v>6</v>
      </c>
      <c r="I121" s="2" t="s">
        <v>7</v>
      </c>
      <c r="J121" s="2" t="s">
        <v>8</v>
      </c>
      <c r="K121" s="2" t="s">
        <v>24</v>
      </c>
      <c r="L121" s="2" t="s">
        <v>25</v>
      </c>
      <c r="O121" s="4"/>
      <c r="P121" s="2" t="s">
        <v>0</v>
      </c>
      <c r="Q121" s="2" t="s">
        <v>1</v>
      </c>
      <c r="R121" s="2" t="s">
        <v>2</v>
      </c>
      <c r="S121" s="2" t="s">
        <v>3</v>
      </c>
      <c r="T121" s="2" t="s">
        <v>4</v>
      </c>
      <c r="U121" s="2" t="s">
        <v>5</v>
      </c>
      <c r="V121" s="2" t="s">
        <v>6</v>
      </c>
      <c r="W121" s="2" t="s">
        <v>7</v>
      </c>
      <c r="X121" s="2" t="s">
        <v>8</v>
      </c>
      <c r="Y121" s="2" t="s">
        <v>24</v>
      </c>
      <c r="Z121" s="2" t="s">
        <v>25</v>
      </c>
    </row>
    <row r="122" spans="1:26" ht="12.75">
      <c r="A122" s="4"/>
      <c r="B122" s="122" t="s">
        <v>156</v>
      </c>
      <c r="C122" s="4" t="s">
        <v>80</v>
      </c>
      <c r="D122" s="4">
        <v>215</v>
      </c>
      <c r="E122" s="4">
        <v>247</v>
      </c>
      <c r="F122" s="4">
        <v>248</v>
      </c>
      <c r="G122" s="22"/>
      <c r="H122" s="22"/>
      <c r="I122" s="22"/>
      <c r="J122" s="22"/>
      <c r="K122" s="22"/>
      <c r="L122" s="22"/>
      <c r="O122" s="4"/>
      <c r="P122" s="122" t="s">
        <v>210</v>
      </c>
      <c r="Q122" s="4" t="s">
        <v>77</v>
      </c>
      <c r="R122" s="4">
        <v>129</v>
      </c>
      <c r="S122" s="4">
        <v>120</v>
      </c>
      <c r="T122" s="4">
        <v>107</v>
      </c>
      <c r="U122" s="22"/>
      <c r="V122" s="22"/>
      <c r="W122" s="22"/>
      <c r="X122" s="22"/>
      <c r="Y122" s="22"/>
      <c r="Z122" s="22"/>
    </row>
    <row r="123" spans="1:26" ht="12.75">
      <c r="A123" s="4"/>
      <c r="B123" s="122" t="s">
        <v>157</v>
      </c>
      <c r="C123" s="4" t="str">
        <f>C122</f>
        <v>Flint Kearsley</v>
      </c>
      <c r="D123" s="20">
        <v>226</v>
      </c>
      <c r="E123" s="4">
        <v>267</v>
      </c>
      <c r="F123" s="4">
        <v>225</v>
      </c>
      <c r="G123" s="22"/>
      <c r="H123" s="22"/>
      <c r="I123" s="22"/>
      <c r="J123" s="22"/>
      <c r="K123" s="22"/>
      <c r="L123" s="22"/>
      <c r="O123" s="4"/>
      <c r="P123" s="122" t="s">
        <v>211</v>
      </c>
      <c r="Q123" s="4" t="str">
        <f>Q122</f>
        <v>Sandusky</v>
      </c>
      <c r="R123" s="20"/>
      <c r="S123" s="4"/>
      <c r="T123" s="4"/>
      <c r="U123" s="22"/>
      <c r="V123" s="22"/>
      <c r="W123" s="22"/>
      <c r="X123" s="22"/>
      <c r="Y123" s="22"/>
      <c r="Z123" s="22"/>
    </row>
    <row r="124" spans="1:26" ht="12.75">
      <c r="A124" s="4"/>
      <c r="B124" s="122" t="s">
        <v>158</v>
      </c>
      <c r="C124" s="4" t="str">
        <f aca="true" t="shared" si="20" ref="C124:C132">C123</f>
        <v>Flint Kearsley</v>
      </c>
      <c r="D124" s="4"/>
      <c r="E124" s="4"/>
      <c r="F124" s="4"/>
      <c r="G124" s="22"/>
      <c r="H124" s="22"/>
      <c r="I124" s="22"/>
      <c r="J124" s="22"/>
      <c r="K124" s="22"/>
      <c r="L124" s="22"/>
      <c r="O124" s="4"/>
      <c r="P124" s="122" t="s">
        <v>212</v>
      </c>
      <c r="Q124" s="4" t="str">
        <f aca="true" t="shared" si="21" ref="Q124:Q132">Q123</f>
        <v>Sandusky</v>
      </c>
      <c r="R124" s="4">
        <v>126</v>
      </c>
      <c r="S124" s="4">
        <v>146</v>
      </c>
      <c r="T124" s="4">
        <v>105</v>
      </c>
      <c r="U124" s="22"/>
      <c r="V124" s="22"/>
      <c r="W124" s="22"/>
      <c r="X124" s="22"/>
      <c r="Y124" s="22"/>
      <c r="Z124" s="22"/>
    </row>
    <row r="125" spans="1:26" ht="12.75">
      <c r="A125" s="38" t="s">
        <v>27</v>
      </c>
      <c r="B125" s="122" t="s">
        <v>159</v>
      </c>
      <c r="C125" s="4" t="str">
        <f t="shared" si="20"/>
        <v>Flint Kearsley</v>
      </c>
      <c r="D125" s="4">
        <v>236</v>
      </c>
      <c r="E125" s="4">
        <v>236</v>
      </c>
      <c r="F125" s="4">
        <v>191</v>
      </c>
      <c r="G125" s="22"/>
      <c r="H125" s="22"/>
      <c r="I125" s="22"/>
      <c r="J125" s="22"/>
      <c r="K125" s="22"/>
      <c r="L125" s="22"/>
      <c r="O125" s="38" t="s">
        <v>27</v>
      </c>
      <c r="P125" s="122" t="s">
        <v>213</v>
      </c>
      <c r="Q125" s="4" t="str">
        <f t="shared" si="21"/>
        <v>Sandusky</v>
      </c>
      <c r="R125" s="4">
        <v>124</v>
      </c>
      <c r="S125" s="20">
        <v>101</v>
      </c>
      <c r="T125" s="20">
        <v>135</v>
      </c>
      <c r="U125" s="22"/>
      <c r="V125" s="22"/>
      <c r="W125" s="22"/>
      <c r="X125" s="22"/>
      <c r="Y125" s="22"/>
      <c r="Z125" s="22"/>
    </row>
    <row r="126" spans="1:26" ht="12.75">
      <c r="A126" s="38" t="s">
        <v>28</v>
      </c>
      <c r="B126" s="122" t="s">
        <v>160</v>
      </c>
      <c r="C126" s="4" t="str">
        <f t="shared" si="20"/>
        <v>Flint Kearsley</v>
      </c>
      <c r="D126" s="20">
        <v>188</v>
      </c>
      <c r="E126" s="4"/>
      <c r="F126" s="4"/>
      <c r="G126" s="22"/>
      <c r="H126" s="22"/>
      <c r="I126" s="22"/>
      <c r="J126" s="22"/>
      <c r="K126" s="22"/>
      <c r="L126" s="22"/>
      <c r="O126" s="38" t="s">
        <v>28</v>
      </c>
      <c r="P126" s="122" t="s">
        <v>214</v>
      </c>
      <c r="Q126" s="4" t="str">
        <f t="shared" si="21"/>
        <v>Sandusky</v>
      </c>
      <c r="R126" s="20">
        <v>110</v>
      </c>
      <c r="S126" s="20">
        <v>120</v>
      </c>
      <c r="T126" s="20">
        <v>81</v>
      </c>
      <c r="U126" s="22"/>
      <c r="V126" s="22"/>
      <c r="W126" s="22"/>
      <c r="X126" s="22"/>
      <c r="Y126" s="22"/>
      <c r="Z126" s="22"/>
    </row>
    <row r="127" spans="1:26" ht="12.75">
      <c r="A127" s="38" t="s">
        <v>29</v>
      </c>
      <c r="B127" s="122" t="s">
        <v>161</v>
      </c>
      <c r="C127" s="4" t="str">
        <f t="shared" si="20"/>
        <v>Flint Kearsley</v>
      </c>
      <c r="D127" s="4"/>
      <c r="E127" s="4"/>
      <c r="F127" s="20"/>
      <c r="G127" s="22"/>
      <c r="H127" s="22"/>
      <c r="I127" s="22"/>
      <c r="J127" s="22"/>
      <c r="K127" s="22"/>
      <c r="L127" s="22"/>
      <c r="O127" s="38" t="s">
        <v>29</v>
      </c>
      <c r="P127" s="122" t="s">
        <v>215</v>
      </c>
      <c r="Q127" s="4" t="str">
        <f t="shared" si="21"/>
        <v>Sandusky</v>
      </c>
      <c r="R127" s="20">
        <v>95</v>
      </c>
      <c r="S127" s="20">
        <v>75</v>
      </c>
      <c r="T127" s="20">
        <v>73</v>
      </c>
      <c r="U127" s="22"/>
      <c r="V127" s="22"/>
      <c r="W127" s="22"/>
      <c r="X127" s="22"/>
      <c r="Y127" s="22"/>
      <c r="Z127" s="22"/>
    </row>
    <row r="128" spans="1:26" ht="12.75">
      <c r="A128" s="38" t="s">
        <v>30</v>
      </c>
      <c r="B128" s="115" t="s">
        <v>203</v>
      </c>
      <c r="C128" s="4" t="str">
        <f t="shared" si="20"/>
        <v>Flint Kearsley</v>
      </c>
      <c r="D128" s="20">
        <v>178</v>
      </c>
      <c r="E128" s="20"/>
      <c r="F128" s="20"/>
      <c r="G128" s="22"/>
      <c r="H128" s="22"/>
      <c r="I128" s="22"/>
      <c r="J128" s="22"/>
      <c r="K128" s="22"/>
      <c r="L128" s="22"/>
      <c r="O128" s="38" t="s">
        <v>30</v>
      </c>
      <c r="P128" s="122" t="s">
        <v>63</v>
      </c>
      <c r="Q128" s="4" t="str">
        <f t="shared" si="21"/>
        <v>Sandusky</v>
      </c>
      <c r="R128" s="4"/>
      <c r="S128" s="4"/>
      <c r="T128" s="20"/>
      <c r="U128" s="22"/>
      <c r="V128" s="22"/>
      <c r="W128" s="22"/>
      <c r="X128" s="22"/>
      <c r="Y128" s="22"/>
      <c r="Z128" s="22"/>
    </row>
    <row r="129" spans="1:26" ht="12.75">
      <c r="A129" s="4"/>
      <c r="B129" s="115" t="s">
        <v>308</v>
      </c>
      <c r="C129" s="4" t="str">
        <f t="shared" si="20"/>
        <v>Flint Kearsley</v>
      </c>
      <c r="D129" s="20"/>
      <c r="E129" s="20"/>
      <c r="F129" s="20"/>
      <c r="G129" s="22"/>
      <c r="H129" s="22"/>
      <c r="I129" s="22"/>
      <c r="J129" s="22"/>
      <c r="K129" s="22"/>
      <c r="L129" s="22"/>
      <c r="O129" s="4"/>
      <c r="P129" s="4" t="s">
        <v>63</v>
      </c>
      <c r="Q129" s="4" t="str">
        <f t="shared" si="21"/>
        <v>Sandusky</v>
      </c>
      <c r="R129" s="20"/>
      <c r="S129" s="4"/>
      <c r="T129" s="4"/>
      <c r="U129" s="22"/>
      <c r="V129" s="22"/>
      <c r="W129" s="22"/>
      <c r="X129" s="22"/>
      <c r="Y129" s="22"/>
      <c r="Z129" s="22"/>
    </row>
    <row r="130" spans="1:26" ht="12.75">
      <c r="A130" s="38">
        <v>31</v>
      </c>
      <c r="B130" s="115" t="s">
        <v>63</v>
      </c>
      <c r="C130" s="4" t="str">
        <f t="shared" si="20"/>
        <v>Flint Kearsley</v>
      </c>
      <c r="D130" s="4"/>
      <c r="E130" s="4">
        <v>142</v>
      </c>
      <c r="F130" s="20">
        <v>183</v>
      </c>
      <c r="G130" s="22"/>
      <c r="H130" s="22"/>
      <c r="I130" s="22"/>
      <c r="J130" s="22"/>
      <c r="K130" s="22"/>
      <c r="L130" s="22"/>
      <c r="O130" s="38">
        <v>11</v>
      </c>
      <c r="P130" s="4" t="s">
        <v>63</v>
      </c>
      <c r="Q130" s="4" t="str">
        <f t="shared" si="21"/>
        <v>Sandusky</v>
      </c>
      <c r="R130" s="4"/>
      <c r="S130" s="4"/>
      <c r="T130" s="4"/>
      <c r="U130" s="22"/>
      <c r="V130" s="22"/>
      <c r="W130" s="22"/>
      <c r="X130" s="22"/>
      <c r="Y130" s="22"/>
      <c r="Z130" s="22"/>
    </row>
    <row r="131" spans="1:26" ht="12.75">
      <c r="A131" s="4"/>
      <c r="B131" s="4" t="s">
        <v>63</v>
      </c>
      <c r="C131" s="4" t="str">
        <f t="shared" si="20"/>
        <v>Flint Kearsley</v>
      </c>
      <c r="D131" s="4"/>
      <c r="E131" s="4">
        <v>178</v>
      </c>
      <c r="F131" s="4">
        <v>174</v>
      </c>
      <c r="G131" s="22"/>
      <c r="H131" s="22"/>
      <c r="I131" s="22"/>
      <c r="J131" s="22"/>
      <c r="K131" s="22"/>
      <c r="L131" s="22"/>
      <c r="O131" s="4"/>
      <c r="P131" s="4" t="s">
        <v>63</v>
      </c>
      <c r="Q131" s="4" t="str">
        <f t="shared" si="21"/>
        <v>Sandusky</v>
      </c>
      <c r="R131" s="4"/>
      <c r="S131" s="4"/>
      <c r="T131" s="4"/>
      <c r="U131" s="22"/>
      <c r="V131" s="22"/>
      <c r="W131" s="22"/>
      <c r="X131" s="22"/>
      <c r="Y131" s="22"/>
      <c r="Z131" s="22"/>
    </row>
    <row r="132" spans="1:28" ht="12.75">
      <c r="A132" s="4"/>
      <c r="B132" s="6" t="s">
        <v>9</v>
      </c>
      <c r="C132" s="6" t="str">
        <f t="shared" si="20"/>
        <v>Flint Kearsley</v>
      </c>
      <c r="D132" s="6">
        <f>SUM(D122:D131)</f>
        <v>1043</v>
      </c>
      <c r="E132" s="6">
        <f>SUM(E122:E131)</f>
        <v>1070</v>
      </c>
      <c r="F132" s="6">
        <f>SUM(F122:F131)</f>
        <v>1021</v>
      </c>
      <c r="G132" s="6">
        <v>203</v>
      </c>
      <c r="H132" s="6">
        <v>182</v>
      </c>
      <c r="I132" s="6">
        <v>170</v>
      </c>
      <c r="J132" s="6">
        <v>174</v>
      </c>
      <c r="K132" s="6">
        <v>243</v>
      </c>
      <c r="L132" s="6">
        <v>137</v>
      </c>
      <c r="M132" s="10">
        <f>IF(G132="","",(SMALL(G132:L132,1)))</f>
        <v>137</v>
      </c>
      <c r="N132" s="89">
        <f>IF(G132="","",((SUM(D132:L132)-M132)))</f>
        <v>4106</v>
      </c>
      <c r="O132" s="4"/>
      <c r="P132" s="6" t="s">
        <v>9</v>
      </c>
      <c r="Q132" s="6" t="str">
        <f t="shared" si="21"/>
        <v>Sandusky</v>
      </c>
      <c r="R132" s="6">
        <f>SUM(R122:R131)</f>
        <v>584</v>
      </c>
      <c r="S132" s="6">
        <f>SUM(S122:S131)</f>
        <v>562</v>
      </c>
      <c r="T132" s="6">
        <f>SUM(T122:T131)</f>
        <v>501</v>
      </c>
      <c r="U132" s="6">
        <v>113</v>
      </c>
      <c r="V132" s="6">
        <v>129</v>
      </c>
      <c r="W132" s="6">
        <v>83</v>
      </c>
      <c r="X132" s="6">
        <v>134</v>
      </c>
      <c r="Y132" s="6">
        <v>114</v>
      </c>
      <c r="Z132" s="6">
        <v>163</v>
      </c>
      <c r="AA132" s="10">
        <f>IF(U132="","",(SMALL(U132:Z132,1)))</f>
        <v>83</v>
      </c>
      <c r="AB132" s="6">
        <f>IF(U132="","",((SUM(R132:Z132)-AA132)))</f>
        <v>2300</v>
      </c>
    </row>
    <row r="133" spans="1:26" ht="12.75">
      <c r="A133" s="4"/>
      <c r="B133" s="2" t="s">
        <v>0</v>
      </c>
      <c r="C133" s="2" t="s">
        <v>1</v>
      </c>
      <c r="D133" s="2" t="s">
        <v>2</v>
      </c>
      <c r="E133" s="2" t="s">
        <v>3</v>
      </c>
      <c r="F133" s="2" t="s">
        <v>4</v>
      </c>
      <c r="G133" s="2" t="s">
        <v>5</v>
      </c>
      <c r="H133" s="2" t="s">
        <v>6</v>
      </c>
      <c r="I133" s="2" t="s">
        <v>7</v>
      </c>
      <c r="J133" s="2" t="s">
        <v>8</v>
      </c>
      <c r="K133" s="2" t="s">
        <v>24</v>
      </c>
      <c r="L133" s="2" t="s">
        <v>25</v>
      </c>
      <c r="O133" s="4"/>
      <c r="P133" s="2" t="s">
        <v>0</v>
      </c>
      <c r="Q133" s="2" t="s">
        <v>1</v>
      </c>
      <c r="R133" s="2" t="s">
        <v>2</v>
      </c>
      <c r="S133" s="2" t="s">
        <v>3</v>
      </c>
      <c r="T133" s="2" t="s">
        <v>4</v>
      </c>
      <c r="U133" s="2" t="s">
        <v>5</v>
      </c>
      <c r="V133" s="2" t="s">
        <v>6</v>
      </c>
      <c r="W133" s="2" t="s">
        <v>7</v>
      </c>
      <c r="X133" s="2" t="s">
        <v>8</v>
      </c>
      <c r="Y133" s="2" t="s">
        <v>24</v>
      </c>
      <c r="Z133" s="2" t="s">
        <v>25</v>
      </c>
    </row>
    <row r="134" spans="1:26" ht="12.75">
      <c r="A134" s="4"/>
      <c r="B134" s="122" t="s">
        <v>223</v>
      </c>
      <c r="C134" s="4" t="s">
        <v>87</v>
      </c>
      <c r="D134" s="4">
        <v>169</v>
      </c>
      <c r="E134" s="4">
        <v>215</v>
      </c>
      <c r="F134" s="4">
        <v>212</v>
      </c>
      <c r="G134" s="22"/>
      <c r="H134" s="22"/>
      <c r="I134" s="22"/>
      <c r="J134" s="22"/>
      <c r="K134" s="22"/>
      <c r="L134" s="22"/>
      <c r="O134" s="4"/>
      <c r="P134" s="122" t="s">
        <v>216</v>
      </c>
      <c r="Q134" s="4" t="s">
        <v>87</v>
      </c>
      <c r="R134" s="4">
        <v>134</v>
      </c>
      <c r="S134" s="4">
        <v>177</v>
      </c>
      <c r="T134" s="4">
        <v>166</v>
      </c>
      <c r="U134" s="22"/>
      <c r="V134" s="22"/>
      <c r="W134" s="22"/>
      <c r="X134" s="22"/>
      <c r="Y134" s="22"/>
      <c r="Z134" s="22"/>
    </row>
    <row r="135" spans="1:26" ht="12.75">
      <c r="A135" s="4"/>
      <c r="B135" s="122" t="s">
        <v>224</v>
      </c>
      <c r="C135" s="4" t="str">
        <f>C134</f>
        <v>L'Anse Creuse North</v>
      </c>
      <c r="D135" s="4">
        <v>269</v>
      </c>
      <c r="E135" s="20">
        <v>148</v>
      </c>
      <c r="F135" s="4"/>
      <c r="G135" s="22"/>
      <c r="H135" s="22"/>
      <c r="I135" s="22"/>
      <c r="J135" s="22"/>
      <c r="K135" s="22"/>
      <c r="L135" s="22"/>
      <c r="O135" s="4"/>
      <c r="P135" s="122" t="s">
        <v>217</v>
      </c>
      <c r="Q135" s="4" t="str">
        <f>Q134</f>
        <v>L'Anse Creuse North</v>
      </c>
      <c r="R135" s="4">
        <v>186</v>
      </c>
      <c r="S135" s="4">
        <v>142</v>
      </c>
      <c r="T135" s="4">
        <v>133</v>
      </c>
      <c r="U135" s="22"/>
      <c r="V135" s="22"/>
      <c r="W135" s="22"/>
      <c r="X135" s="22"/>
      <c r="Y135" s="22"/>
      <c r="Z135" s="22"/>
    </row>
    <row r="136" spans="1:26" ht="12.75">
      <c r="A136" s="4"/>
      <c r="B136" s="122" t="s">
        <v>225</v>
      </c>
      <c r="C136" s="4" t="str">
        <f aca="true" t="shared" si="22" ref="C136:C144">C135</f>
        <v>L'Anse Creuse North</v>
      </c>
      <c r="D136" s="20">
        <v>201</v>
      </c>
      <c r="E136" s="20">
        <v>191</v>
      </c>
      <c r="F136" s="4">
        <v>183</v>
      </c>
      <c r="G136" s="22"/>
      <c r="H136" s="22"/>
      <c r="I136" s="22"/>
      <c r="J136" s="22"/>
      <c r="K136" s="22"/>
      <c r="L136" s="22"/>
      <c r="O136" s="4"/>
      <c r="P136" s="122" t="s">
        <v>218</v>
      </c>
      <c r="Q136" s="4" t="str">
        <f aca="true" t="shared" si="23" ref="Q136:Q144">Q135</f>
        <v>L'Anse Creuse North</v>
      </c>
      <c r="R136" s="20">
        <v>191</v>
      </c>
      <c r="S136" s="4">
        <v>181</v>
      </c>
      <c r="T136" s="4">
        <v>186</v>
      </c>
      <c r="U136" s="22"/>
      <c r="V136" s="22"/>
      <c r="W136" s="22"/>
      <c r="X136" s="22"/>
      <c r="Y136" s="22"/>
      <c r="Z136" s="22"/>
    </row>
    <row r="137" spans="1:26" ht="12.75">
      <c r="A137" s="38" t="s">
        <v>27</v>
      </c>
      <c r="B137" s="122" t="s">
        <v>226</v>
      </c>
      <c r="C137" s="4" t="str">
        <f t="shared" si="22"/>
        <v>L'Anse Creuse North</v>
      </c>
      <c r="D137" s="20">
        <v>137</v>
      </c>
      <c r="E137" s="4"/>
      <c r="F137" s="4">
        <v>194</v>
      </c>
      <c r="G137" s="22"/>
      <c r="H137" s="22"/>
      <c r="I137" s="22"/>
      <c r="J137" s="22"/>
      <c r="K137" s="22"/>
      <c r="L137" s="22"/>
      <c r="O137" s="38" t="s">
        <v>27</v>
      </c>
      <c r="P137" s="122" t="s">
        <v>219</v>
      </c>
      <c r="Q137" s="4" t="str">
        <f t="shared" si="23"/>
        <v>L'Anse Creuse North</v>
      </c>
      <c r="R137" s="20">
        <v>103</v>
      </c>
      <c r="S137" s="20">
        <v>121</v>
      </c>
      <c r="T137" s="20">
        <v>114</v>
      </c>
      <c r="U137" s="22"/>
      <c r="V137" s="22"/>
      <c r="W137" s="22"/>
      <c r="X137" s="22"/>
      <c r="Y137" s="22"/>
      <c r="Z137" s="22"/>
    </row>
    <row r="138" spans="1:26" ht="12.75">
      <c r="A138" s="38" t="s">
        <v>28</v>
      </c>
      <c r="B138" s="122" t="s">
        <v>227</v>
      </c>
      <c r="C138" s="4" t="str">
        <f t="shared" si="22"/>
        <v>L'Anse Creuse North</v>
      </c>
      <c r="D138" s="20"/>
      <c r="E138" s="20">
        <v>208</v>
      </c>
      <c r="F138" s="20">
        <v>169</v>
      </c>
      <c r="G138" s="22"/>
      <c r="H138" s="22"/>
      <c r="I138" s="22"/>
      <c r="J138" s="22"/>
      <c r="K138" s="22"/>
      <c r="L138" s="22"/>
      <c r="O138" s="38" t="s">
        <v>28</v>
      </c>
      <c r="P138" s="122" t="s">
        <v>220</v>
      </c>
      <c r="Q138" s="4" t="str">
        <f t="shared" si="23"/>
        <v>L'Anse Creuse North</v>
      </c>
      <c r="R138" s="20">
        <v>186</v>
      </c>
      <c r="S138" s="20">
        <v>173</v>
      </c>
      <c r="T138" s="20">
        <v>164</v>
      </c>
      <c r="U138" s="22"/>
      <c r="V138" s="22"/>
      <c r="W138" s="22"/>
      <c r="X138" s="22"/>
      <c r="Y138" s="22"/>
      <c r="Z138" s="22"/>
    </row>
    <row r="139" spans="1:26" ht="12.75">
      <c r="A139" s="38" t="s">
        <v>29</v>
      </c>
      <c r="B139" s="122" t="s">
        <v>228</v>
      </c>
      <c r="C139" s="4" t="str">
        <f t="shared" si="22"/>
        <v>L'Anse Creuse North</v>
      </c>
      <c r="D139" s="20">
        <v>209</v>
      </c>
      <c r="E139" s="20">
        <v>146</v>
      </c>
      <c r="F139" s="20"/>
      <c r="G139" s="22"/>
      <c r="H139" s="22"/>
      <c r="I139" s="22"/>
      <c r="J139" s="22"/>
      <c r="K139" s="22"/>
      <c r="L139" s="22"/>
      <c r="O139" s="38" t="s">
        <v>29</v>
      </c>
      <c r="P139" s="122" t="s">
        <v>221</v>
      </c>
      <c r="Q139" s="4" t="str">
        <f t="shared" si="23"/>
        <v>L'Anse Creuse North</v>
      </c>
      <c r="R139" s="20"/>
      <c r="S139" s="4"/>
      <c r="T139" s="4"/>
      <c r="U139" s="22"/>
      <c r="V139" s="22"/>
      <c r="W139" s="22"/>
      <c r="X139" s="22"/>
      <c r="Y139" s="22"/>
      <c r="Z139" s="22"/>
    </row>
    <row r="140" spans="1:26" ht="12.75">
      <c r="A140" s="38" t="s">
        <v>30</v>
      </c>
      <c r="B140" s="122" t="s">
        <v>229</v>
      </c>
      <c r="C140" s="4" t="str">
        <f t="shared" si="22"/>
        <v>L'Anse Creuse North</v>
      </c>
      <c r="D140" s="4"/>
      <c r="E140" s="20"/>
      <c r="F140" s="20">
        <v>224</v>
      </c>
      <c r="G140" s="22"/>
      <c r="H140" s="22"/>
      <c r="I140" s="22"/>
      <c r="J140" s="22"/>
      <c r="K140" s="22"/>
      <c r="L140" s="22"/>
      <c r="O140" s="38" t="s">
        <v>30</v>
      </c>
      <c r="P140" s="122" t="s">
        <v>222</v>
      </c>
      <c r="Q140" s="4" t="str">
        <f t="shared" si="23"/>
        <v>L'Anse Creuse North</v>
      </c>
      <c r="R140" s="4"/>
      <c r="S140" s="4"/>
      <c r="T140" s="4"/>
      <c r="U140" s="22"/>
      <c r="V140" s="22"/>
      <c r="W140" s="22"/>
      <c r="X140" s="22"/>
      <c r="Y140" s="22"/>
      <c r="Z140" s="22"/>
    </row>
    <row r="141" spans="1:26" ht="12.75">
      <c r="A141" s="4"/>
      <c r="B141" s="20" t="s">
        <v>63</v>
      </c>
      <c r="C141" s="4" t="str">
        <f t="shared" si="22"/>
        <v>L'Anse Creuse North</v>
      </c>
      <c r="D141" s="4"/>
      <c r="E141" s="4"/>
      <c r="F141" s="4"/>
      <c r="G141" s="22"/>
      <c r="H141" s="22"/>
      <c r="I141" s="22"/>
      <c r="J141" s="22"/>
      <c r="K141" s="22"/>
      <c r="L141" s="22"/>
      <c r="O141" s="4"/>
      <c r="P141" s="4" t="s">
        <v>63</v>
      </c>
      <c r="Q141" s="4" t="str">
        <f t="shared" si="23"/>
        <v>L'Anse Creuse North</v>
      </c>
      <c r="R141" s="20"/>
      <c r="S141" s="20"/>
      <c r="T141" s="20"/>
      <c r="U141" s="22"/>
      <c r="V141" s="22"/>
      <c r="W141" s="22"/>
      <c r="X141" s="22"/>
      <c r="Y141" s="22"/>
      <c r="Z141" s="22"/>
    </row>
    <row r="142" spans="1:26" ht="12.75">
      <c r="A142" s="38">
        <v>32</v>
      </c>
      <c r="B142" s="20" t="s">
        <v>63</v>
      </c>
      <c r="C142" s="4" t="str">
        <f t="shared" si="22"/>
        <v>L'Anse Creuse North</v>
      </c>
      <c r="D142" s="20"/>
      <c r="E142" s="4"/>
      <c r="F142" s="4"/>
      <c r="G142" s="22"/>
      <c r="H142" s="22"/>
      <c r="I142" s="22"/>
      <c r="J142" s="22"/>
      <c r="K142" s="22"/>
      <c r="L142" s="22"/>
      <c r="O142" s="38">
        <v>12</v>
      </c>
      <c r="P142" s="4" t="s">
        <v>63</v>
      </c>
      <c r="Q142" s="4" t="str">
        <f t="shared" si="23"/>
        <v>L'Anse Creuse North</v>
      </c>
      <c r="R142" s="20"/>
      <c r="S142" s="4"/>
      <c r="T142" s="4"/>
      <c r="U142" s="22"/>
      <c r="V142" s="22"/>
      <c r="W142" s="22"/>
      <c r="X142" s="22"/>
      <c r="Y142" s="22"/>
      <c r="Z142" s="22"/>
    </row>
    <row r="143" spans="1:26" ht="12.75">
      <c r="A143" s="4"/>
      <c r="B143" s="4" t="s">
        <v>63</v>
      </c>
      <c r="C143" s="4" t="str">
        <f t="shared" si="22"/>
        <v>L'Anse Creuse North</v>
      </c>
      <c r="D143" s="4"/>
      <c r="E143" s="4"/>
      <c r="F143" s="4"/>
      <c r="G143" s="22"/>
      <c r="H143" s="22"/>
      <c r="I143" s="22"/>
      <c r="J143" s="22"/>
      <c r="K143" s="22"/>
      <c r="L143" s="22"/>
      <c r="O143" s="4"/>
      <c r="P143" s="4" t="s">
        <v>63</v>
      </c>
      <c r="Q143" s="4" t="str">
        <f t="shared" si="23"/>
        <v>L'Anse Creuse North</v>
      </c>
      <c r="R143" s="4"/>
      <c r="S143" s="4"/>
      <c r="T143" s="4"/>
      <c r="U143" s="22"/>
      <c r="V143" s="22"/>
      <c r="W143" s="22"/>
      <c r="X143" s="22"/>
      <c r="Y143" s="22"/>
      <c r="Z143" s="22"/>
    </row>
    <row r="144" spans="1:28" ht="12.75">
      <c r="A144" s="4"/>
      <c r="B144" s="6" t="s">
        <v>9</v>
      </c>
      <c r="C144" s="6" t="str">
        <f t="shared" si="22"/>
        <v>L'Anse Creuse North</v>
      </c>
      <c r="D144" s="6">
        <f>SUM(D134:D143)</f>
        <v>985</v>
      </c>
      <c r="E144" s="6">
        <f>SUM(E134:E143)</f>
        <v>908</v>
      </c>
      <c r="F144" s="6">
        <f>SUM(F134:F143)</f>
        <v>982</v>
      </c>
      <c r="G144" s="6">
        <v>170</v>
      </c>
      <c r="H144" s="6">
        <v>212</v>
      </c>
      <c r="I144" s="6">
        <v>211</v>
      </c>
      <c r="J144" s="6">
        <v>195</v>
      </c>
      <c r="K144" s="6">
        <v>182</v>
      </c>
      <c r="L144" s="6">
        <v>212</v>
      </c>
      <c r="M144" s="10">
        <f>IF(G144="","",(SMALL(G144:L144,1)))</f>
        <v>170</v>
      </c>
      <c r="N144" s="89">
        <f>IF(G144="","",((SUM(D144:L144)-M144)))</f>
        <v>3887</v>
      </c>
      <c r="O144" s="4"/>
      <c r="P144" s="6" t="s">
        <v>9</v>
      </c>
      <c r="Q144" s="6" t="str">
        <f t="shared" si="23"/>
        <v>L'Anse Creuse North</v>
      </c>
      <c r="R144" s="6">
        <f>SUM(R134:R143)</f>
        <v>800</v>
      </c>
      <c r="S144" s="6">
        <f>SUM(S134:S143)</f>
        <v>794</v>
      </c>
      <c r="T144" s="6">
        <f>SUM(T134:T143)</f>
        <v>763</v>
      </c>
      <c r="U144" s="6">
        <v>149</v>
      </c>
      <c r="V144" s="6">
        <v>151</v>
      </c>
      <c r="W144" s="6">
        <v>177</v>
      </c>
      <c r="X144" s="6">
        <v>134</v>
      </c>
      <c r="Y144" s="6">
        <v>170</v>
      </c>
      <c r="Z144" s="6">
        <v>125</v>
      </c>
      <c r="AA144" s="10">
        <f>IF(U144="","",(SMALL(U144:Z144,1)))</f>
        <v>125</v>
      </c>
      <c r="AB144" s="6">
        <f>IF(U144="","",((SUM(R144:Z144)-AA144)))</f>
        <v>3138</v>
      </c>
    </row>
    <row r="145" spans="1:26" ht="12.75">
      <c r="A145" s="4"/>
      <c r="B145" s="2" t="s">
        <v>0</v>
      </c>
      <c r="C145" s="2" t="s">
        <v>1</v>
      </c>
      <c r="D145" s="2" t="s">
        <v>2</v>
      </c>
      <c r="E145" s="2" t="s">
        <v>3</v>
      </c>
      <c r="F145" s="2" t="s">
        <v>4</v>
      </c>
      <c r="G145" s="2" t="s">
        <v>5</v>
      </c>
      <c r="H145" s="2" t="s">
        <v>6</v>
      </c>
      <c r="I145" s="2" t="s">
        <v>7</v>
      </c>
      <c r="J145" s="2" t="s">
        <v>8</v>
      </c>
      <c r="K145" s="2" t="s">
        <v>24</v>
      </c>
      <c r="L145" s="2" t="s">
        <v>25</v>
      </c>
      <c r="O145" s="4"/>
      <c r="P145" s="2" t="s">
        <v>0</v>
      </c>
      <c r="Q145" s="2" t="s">
        <v>1</v>
      </c>
      <c r="R145" s="2" t="s">
        <v>2</v>
      </c>
      <c r="S145" s="2" t="s">
        <v>3</v>
      </c>
      <c r="T145" s="2" t="s">
        <v>4</v>
      </c>
      <c r="U145" s="2" t="s">
        <v>5</v>
      </c>
      <c r="V145" s="2" t="s">
        <v>6</v>
      </c>
      <c r="W145" s="2" t="s">
        <v>7</v>
      </c>
      <c r="X145" s="2" t="s">
        <v>8</v>
      </c>
      <c r="Y145" s="2" t="s">
        <v>24</v>
      </c>
      <c r="Z145" s="2" t="s">
        <v>25</v>
      </c>
    </row>
    <row r="146" spans="1:26" ht="12.75">
      <c r="A146" s="4"/>
      <c r="B146" s="20" t="s">
        <v>91</v>
      </c>
      <c r="C146" s="4" t="s">
        <v>81</v>
      </c>
      <c r="D146" s="4">
        <v>201</v>
      </c>
      <c r="E146" s="4">
        <v>212</v>
      </c>
      <c r="F146" s="4">
        <v>149</v>
      </c>
      <c r="G146" s="22"/>
      <c r="H146" s="22"/>
      <c r="I146" s="22"/>
      <c r="J146" s="22"/>
      <c r="K146" s="22"/>
      <c r="L146" s="22"/>
      <c r="O146" s="4"/>
      <c r="P146" s="122" t="s">
        <v>117</v>
      </c>
      <c r="Q146" s="4" t="s">
        <v>85</v>
      </c>
      <c r="R146" s="4"/>
      <c r="S146" s="4"/>
      <c r="T146" s="4"/>
      <c r="U146" s="22"/>
      <c r="V146" s="22"/>
      <c r="W146" s="22"/>
      <c r="X146" s="22"/>
      <c r="Y146" s="22"/>
      <c r="Z146" s="22"/>
    </row>
    <row r="147" spans="1:26" ht="12.75">
      <c r="A147" s="4"/>
      <c r="B147" s="20" t="s">
        <v>92</v>
      </c>
      <c r="C147" s="4" t="str">
        <f>C146</f>
        <v>Bay City John Glenn</v>
      </c>
      <c r="D147" s="4">
        <v>127</v>
      </c>
      <c r="E147" s="4"/>
      <c r="F147" s="4"/>
      <c r="G147" s="22"/>
      <c r="H147" s="22"/>
      <c r="I147" s="22"/>
      <c r="J147" s="22"/>
      <c r="K147" s="22"/>
      <c r="L147" s="22"/>
      <c r="O147" s="4"/>
      <c r="P147" s="122" t="s">
        <v>118</v>
      </c>
      <c r="Q147" s="4" t="str">
        <f>Q146</f>
        <v>Bay City All Saints</v>
      </c>
      <c r="R147" s="4">
        <v>137</v>
      </c>
      <c r="S147" s="4">
        <v>137</v>
      </c>
      <c r="T147" s="4">
        <v>147</v>
      </c>
      <c r="U147" s="22"/>
      <c r="V147" s="22"/>
      <c r="W147" s="22"/>
      <c r="X147" s="22"/>
      <c r="Y147" s="22"/>
      <c r="Z147" s="22"/>
    </row>
    <row r="148" spans="1:26" ht="12.75">
      <c r="A148" s="4"/>
      <c r="B148" s="20" t="s">
        <v>93</v>
      </c>
      <c r="C148" s="4" t="str">
        <f aca="true" t="shared" si="24" ref="C148:C156">C147</f>
        <v>Bay City John Glenn</v>
      </c>
      <c r="D148" s="4"/>
      <c r="E148" s="4">
        <v>118</v>
      </c>
      <c r="F148" s="4"/>
      <c r="G148" s="22"/>
      <c r="H148" s="22"/>
      <c r="I148" s="22"/>
      <c r="J148" s="22"/>
      <c r="K148" s="22"/>
      <c r="L148" s="22"/>
      <c r="O148" s="4"/>
      <c r="P148" s="122" t="s">
        <v>119</v>
      </c>
      <c r="Q148" s="4" t="str">
        <f aca="true" t="shared" si="25" ref="Q148:Q156">Q147</f>
        <v>Bay City All Saints</v>
      </c>
      <c r="R148" s="4">
        <v>148</v>
      </c>
      <c r="S148" s="4">
        <v>143</v>
      </c>
      <c r="T148" s="4">
        <v>140</v>
      </c>
      <c r="U148" s="22"/>
      <c r="V148" s="22"/>
      <c r="W148" s="22"/>
      <c r="X148" s="22"/>
      <c r="Y148" s="22"/>
      <c r="Z148" s="22"/>
    </row>
    <row r="149" spans="1:26" ht="12.75">
      <c r="A149" s="38" t="s">
        <v>27</v>
      </c>
      <c r="B149" s="20" t="s">
        <v>94</v>
      </c>
      <c r="C149" s="4" t="str">
        <f t="shared" si="24"/>
        <v>Bay City John Glenn</v>
      </c>
      <c r="D149" s="4">
        <v>188</v>
      </c>
      <c r="E149" s="4">
        <v>279</v>
      </c>
      <c r="F149" s="4">
        <v>193</v>
      </c>
      <c r="G149" s="22"/>
      <c r="H149" s="22"/>
      <c r="I149" s="22"/>
      <c r="J149" s="22"/>
      <c r="K149" s="22"/>
      <c r="L149" s="22"/>
      <c r="O149" s="38" t="s">
        <v>27</v>
      </c>
      <c r="P149" s="122" t="s">
        <v>120</v>
      </c>
      <c r="Q149" s="4" t="str">
        <f t="shared" si="25"/>
        <v>Bay City All Saints</v>
      </c>
      <c r="R149" s="4">
        <v>151</v>
      </c>
      <c r="S149" s="20">
        <v>67</v>
      </c>
      <c r="T149" s="20">
        <v>99</v>
      </c>
      <c r="U149" s="22"/>
      <c r="V149" s="22"/>
      <c r="W149" s="22"/>
      <c r="X149" s="22"/>
      <c r="Y149" s="22"/>
      <c r="Z149" s="22"/>
    </row>
    <row r="150" spans="1:26" ht="12.75">
      <c r="A150" s="38" t="s">
        <v>28</v>
      </c>
      <c r="B150" s="20" t="s">
        <v>95</v>
      </c>
      <c r="C150" s="4" t="str">
        <f t="shared" si="24"/>
        <v>Bay City John Glenn</v>
      </c>
      <c r="D150" s="20">
        <v>218</v>
      </c>
      <c r="E150" s="20">
        <v>245</v>
      </c>
      <c r="F150" s="20">
        <v>169</v>
      </c>
      <c r="G150" s="22"/>
      <c r="H150" s="22"/>
      <c r="I150" s="22"/>
      <c r="J150" s="22"/>
      <c r="K150" s="22"/>
      <c r="L150" s="22"/>
      <c r="O150" s="38" t="s">
        <v>28</v>
      </c>
      <c r="P150" s="122" t="s">
        <v>121</v>
      </c>
      <c r="Q150" s="4" t="str">
        <f t="shared" si="25"/>
        <v>Bay City All Saints</v>
      </c>
      <c r="R150" s="20">
        <v>103</v>
      </c>
      <c r="S150" s="20">
        <v>103</v>
      </c>
      <c r="T150" s="20">
        <v>126</v>
      </c>
      <c r="U150" s="22"/>
      <c r="V150" s="22"/>
      <c r="W150" s="22"/>
      <c r="X150" s="22"/>
      <c r="Y150" s="22"/>
      <c r="Z150" s="22"/>
    </row>
    <row r="151" spans="1:26" ht="12.75">
      <c r="A151" s="38" t="s">
        <v>29</v>
      </c>
      <c r="B151" s="20" t="s">
        <v>96</v>
      </c>
      <c r="C151" s="4" t="str">
        <f t="shared" si="24"/>
        <v>Bay City John Glenn</v>
      </c>
      <c r="D151" s="20"/>
      <c r="E151" s="4"/>
      <c r="F151" s="4"/>
      <c r="G151" s="22"/>
      <c r="H151" s="22"/>
      <c r="I151" s="22"/>
      <c r="J151" s="22"/>
      <c r="K151" s="22"/>
      <c r="L151" s="22"/>
      <c r="O151" s="38" t="s">
        <v>29</v>
      </c>
      <c r="P151" s="122" t="s">
        <v>122</v>
      </c>
      <c r="Q151" s="4" t="str">
        <f t="shared" si="25"/>
        <v>Bay City All Saints</v>
      </c>
      <c r="R151" s="20"/>
      <c r="S151" s="20"/>
      <c r="T151" s="20"/>
      <c r="U151" s="22"/>
      <c r="V151" s="22"/>
      <c r="W151" s="22"/>
      <c r="X151" s="22"/>
      <c r="Y151" s="22"/>
      <c r="Z151" s="22"/>
    </row>
    <row r="152" spans="1:26" ht="12.75">
      <c r="A152" s="38" t="s">
        <v>30</v>
      </c>
      <c r="B152" s="20" t="s">
        <v>97</v>
      </c>
      <c r="C152" s="4" t="str">
        <f t="shared" si="24"/>
        <v>Bay City John Glenn</v>
      </c>
      <c r="D152" s="20">
        <v>156</v>
      </c>
      <c r="E152" s="20">
        <v>194</v>
      </c>
      <c r="F152" s="4">
        <v>171</v>
      </c>
      <c r="G152" s="22"/>
      <c r="H152" s="22"/>
      <c r="I152" s="22"/>
      <c r="J152" s="22"/>
      <c r="K152" s="22"/>
      <c r="L152" s="22"/>
      <c r="O152" s="38" t="s">
        <v>30</v>
      </c>
      <c r="P152" s="20" t="s">
        <v>313</v>
      </c>
      <c r="Q152" s="4" t="str">
        <f t="shared" si="25"/>
        <v>Bay City All Saints</v>
      </c>
      <c r="R152" s="20">
        <v>115</v>
      </c>
      <c r="S152" s="20">
        <v>90</v>
      </c>
      <c r="T152" s="20">
        <v>93</v>
      </c>
      <c r="U152" s="22"/>
      <c r="V152" s="22"/>
      <c r="W152" s="22"/>
      <c r="X152" s="22"/>
      <c r="Y152" s="22"/>
      <c r="Z152" s="22"/>
    </row>
    <row r="153" spans="1:26" ht="12.75">
      <c r="A153" s="4"/>
      <c r="B153" s="20" t="s">
        <v>98</v>
      </c>
      <c r="C153" s="4" t="str">
        <f t="shared" si="24"/>
        <v>Bay City John Glenn</v>
      </c>
      <c r="D153" s="4"/>
      <c r="E153" s="4"/>
      <c r="F153" s="20">
        <v>110</v>
      </c>
      <c r="G153" s="22"/>
      <c r="H153" s="22"/>
      <c r="I153" s="22"/>
      <c r="J153" s="22"/>
      <c r="K153" s="22"/>
      <c r="L153" s="22"/>
      <c r="O153" s="4"/>
      <c r="P153" s="4" t="s">
        <v>63</v>
      </c>
      <c r="Q153" s="4" t="str">
        <f t="shared" si="25"/>
        <v>Bay City All Saints</v>
      </c>
      <c r="R153" s="4"/>
      <c r="S153" s="4"/>
      <c r="T153" s="4"/>
      <c r="U153" s="22"/>
      <c r="V153" s="22"/>
      <c r="W153" s="22"/>
      <c r="X153" s="22"/>
      <c r="Y153" s="22"/>
      <c r="Z153" s="22"/>
    </row>
    <row r="154" spans="1:26" ht="12.75">
      <c r="A154" s="38">
        <v>33</v>
      </c>
      <c r="B154" s="20" t="s">
        <v>63</v>
      </c>
      <c r="C154" s="4" t="str">
        <f t="shared" si="24"/>
        <v>Bay City John Glenn</v>
      </c>
      <c r="D154" s="4"/>
      <c r="E154" s="4"/>
      <c r="F154" s="4"/>
      <c r="G154" s="22"/>
      <c r="H154" s="22"/>
      <c r="I154" s="22"/>
      <c r="J154" s="22"/>
      <c r="K154" s="22"/>
      <c r="L154" s="22"/>
      <c r="O154" s="38">
        <v>13</v>
      </c>
      <c r="P154" s="4" t="s">
        <v>63</v>
      </c>
      <c r="Q154" s="4" t="str">
        <f t="shared" si="25"/>
        <v>Bay City All Saints</v>
      </c>
      <c r="R154" s="4"/>
      <c r="S154" s="4"/>
      <c r="T154" s="4"/>
      <c r="U154" s="22"/>
      <c r="V154" s="22"/>
      <c r="W154" s="22"/>
      <c r="X154" s="22"/>
      <c r="Y154" s="22"/>
      <c r="Z154" s="22"/>
    </row>
    <row r="155" spans="1:26" ht="12.75">
      <c r="A155" s="4"/>
      <c r="B155" s="4" t="s">
        <v>63</v>
      </c>
      <c r="C155" s="4" t="str">
        <f t="shared" si="24"/>
        <v>Bay City John Glenn</v>
      </c>
      <c r="D155" s="4"/>
      <c r="E155" s="4"/>
      <c r="F155" s="4"/>
      <c r="G155" s="22"/>
      <c r="H155" s="22"/>
      <c r="I155" s="22"/>
      <c r="J155" s="22"/>
      <c r="K155" s="22"/>
      <c r="L155" s="22"/>
      <c r="O155" s="4"/>
      <c r="P155" s="4" t="s">
        <v>63</v>
      </c>
      <c r="Q155" s="4" t="str">
        <f t="shared" si="25"/>
        <v>Bay City All Saints</v>
      </c>
      <c r="R155" s="4"/>
      <c r="S155" s="4"/>
      <c r="T155" s="4"/>
      <c r="U155" s="22"/>
      <c r="V155" s="22"/>
      <c r="W155" s="22"/>
      <c r="X155" s="22"/>
      <c r="Y155" s="22"/>
      <c r="Z155" s="22"/>
    </row>
    <row r="156" spans="1:28" ht="12.75">
      <c r="A156" s="4"/>
      <c r="B156" s="6" t="s">
        <v>9</v>
      </c>
      <c r="C156" s="6" t="str">
        <f t="shared" si="24"/>
        <v>Bay City John Glenn</v>
      </c>
      <c r="D156" s="6">
        <f>SUM(D146:D155)</f>
        <v>890</v>
      </c>
      <c r="E156" s="6">
        <f>SUM(E146:E155)</f>
        <v>1048</v>
      </c>
      <c r="F156" s="6">
        <f>SUM(F146:F155)</f>
        <v>792</v>
      </c>
      <c r="G156" s="6">
        <v>151</v>
      </c>
      <c r="H156" s="6">
        <v>191</v>
      </c>
      <c r="I156" s="6">
        <v>186</v>
      </c>
      <c r="J156" s="6">
        <v>199</v>
      </c>
      <c r="K156" s="6">
        <v>150</v>
      </c>
      <c r="L156" s="6">
        <v>160</v>
      </c>
      <c r="M156" s="10">
        <f>IF(G156="","",(SMALL(G156:L156,1)))</f>
        <v>150</v>
      </c>
      <c r="N156" s="89">
        <f>IF(G156="","",((SUM(D156:L156)-M156)))</f>
        <v>3617</v>
      </c>
      <c r="O156" s="4"/>
      <c r="P156" s="6" t="s">
        <v>9</v>
      </c>
      <c r="Q156" s="6" t="str">
        <f t="shared" si="25"/>
        <v>Bay City All Saints</v>
      </c>
      <c r="R156" s="6">
        <f>SUM(R146:R155)</f>
        <v>654</v>
      </c>
      <c r="S156" s="6">
        <f>SUM(S146:S155)</f>
        <v>540</v>
      </c>
      <c r="T156" s="6">
        <f>SUM(T146:T155)</f>
        <v>605</v>
      </c>
      <c r="U156" s="6">
        <v>111</v>
      </c>
      <c r="V156" s="6">
        <v>104</v>
      </c>
      <c r="W156" s="6">
        <v>118</v>
      </c>
      <c r="X156" s="6">
        <v>97</v>
      </c>
      <c r="Y156" s="6">
        <v>133</v>
      </c>
      <c r="Z156" s="6">
        <v>115</v>
      </c>
      <c r="AA156" s="10">
        <f>IF(U156="","",(SMALL(U156:Z156,1)))</f>
        <v>97</v>
      </c>
      <c r="AB156" s="6">
        <f>IF(U156="","",((SUM(R156:Z156)-AA156)))</f>
        <v>2380</v>
      </c>
    </row>
    <row r="157" spans="1:26" ht="12.75">
      <c r="A157" s="4"/>
      <c r="B157" s="2" t="s">
        <v>0</v>
      </c>
      <c r="C157" s="2" t="s">
        <v>1</v>
      </c>
      <c r="D157" s="2" t="s">
        <v>2</v>
      </c>
      <c r="E157" s="2" t="s">
        <v>3</v>
      </c>
      <c r="F157" s="2" t="s">
        <v>4</v>
      </c>
      <c r="G157" s="2" t="s">
        <v>5</v>
      </c>
      <c r="H157" s="2" t="s">
        <v>6</v>
      </c>
      <c r="I157" s="2" t="s">
        <v>7</v>
      </c>
      <c r="J157" s="2" t="s">
        <v>8</v>
      </c>
      <c r="K157" s="2" t="s">
        <v>24</v>
      </c>
      <c r="L157" s="2" t="s">
        <v>25</v>
      </c>
      <c r="O157" s="4"/>
      <c r="P157" s="2" t="s">
        <v>0</v>
      </c>
      <c r="Q157" s="2" t="s">
        <v>1</v>
      </c>
      <c r="R157" s="2" t="s">
        <v>2</v>
      </c>
      <c r="S157" s="2" t="s">
        <v>3</v>
      </c>
      <c r="T157" s="2" t="s">
        <v>4</v>
      </c>
      <c r="U157" s="2" t="s">
        <v>5</v>
      </c>
      <c r="V157" s="2" t="s">
        <v>6</v>
      </c>
      <c r="W157" s="2" t="s">
        <v>7</v>
      </c>
      <c r="X157" s="2" t="s">
        <v>8</v>
      </c>
      <c r="Y157" s="2" t="s">
        <v>24</v>
      </c>
      <c r="Z157" s="2" t="s">
        <v>25</v>
      </c>
    </row>
    <row r="158" spans="1:26" ht="12.75">
      <c r="A158" s="4"/>
      <c r="B158" s="122" t="s">
        <v>136</v>
      </c>
      <c r="C158" s="4" t="s">
        <v>82</v>
      </c>
      <c r="D158" s="4">
        <v>165</v>
      </c>
      <c r="E158" s="4"/>
      <c r="F158" s="4">
        <v>196</v>
      </c>
      <c r="G158" s="22"/>
      <c r="H158" s="22"/>
      <c r="I158" s="22"/>
      <c r="J158" s="22"/>
      <c r="K158" s="22"/>
      <c r="L158" s="22"/>
      <c r="O158" s="4"/>
      <c r="P158" s="122" t="s">
        <v>174</v>
      </c>
      <c r="Q158" s="4" t="s">
        <v>73</v>
      </c>
      <c r="R158" s="4"/>
      <c r="S158" s="4"/>
      <c r="T158" s="4"/>
      <c r="U158" s="22"/>
      <c r="V158" s="22"/>
      <c r="W158" s="22"/>
      <c r="X158" s="22"/>
      <c r="Y158" s="22"/>
      <c r="Z158" s="22"/>
    </row>
    <row r="159" spans="1:26" ht="12.75">
      <c r="A159" s="4"/>
      <c r="B159" s="122" t="s">
        <v>137</v>
      </c>
      <c r="C159" s="4" t="str">
        <f>C158</f>
        <v>Swartz Creek</v>
      </c>
      <c r="D159" s="4"/>
      <c r="E159" s="4">
        <v>212</v>
      </c>
      <c r="F159" s="4">
        <v>173</v>
      </c>
      <c r="G159" s="22"/>
      <c r="H159" s="22"/>
      <c r="I159" s="22"/>
      <c r="J159" s="22"/>
      <c r="K159" s="22"/>
      <c r="L159" s="22"/>
      <c r="O159" s="4"/>
      <c r="P159" s="122" t="s">
        <v>175</v>
      </c>
      <c r="Q159" s="4" t="str">
        <f>Q158</f>
        <v>Sturgis</v>
      </c>
      <c r="R159" s="4">
        <v>143</v>
      </c>
      <c r="S159" s="4"/>
      <c r="T159" s="4"/>
      <c r="U159" s="22"/>
      <c r="V159" s="22"/>
      <c r="W159" s="22"/>
      <c r="X159" s="22"/>
      <c r="Y159" s="22"/>
      <c r="Z159" s="22"/>
    </row>
    <row r="160" spans="1:26" ht="12.75">
      <c r="A160" s="4"/>
      <c r="B160" s="122" t="s">
        <v>138</v>
      </c>
      <c r="C160" s="4" t="str">
        <f aca="true" t="shared" si="26" ref="C160:C168">C159</f>
        <v>Swartz Creek</v>
      </c>
      <c r="D160" s="4">
        <v>172</v>
      </c>
      <c r="E160" s="4">
        <v>245</v>
      </c>
      <c r="F160" s="4">
        <v>199</v>
      </c>
      <c r="G160" s="22"/>
      <c r="H160" s="22"/>
      <c r="I160" s="22"/>
      <c r="J160" s="22"/>
      <c r="K160" s="22"/>
      <c r="L160" s="22"/>
      <c r="O160" s="4"/>
      <c r="P160" s="122" t="s">
        <v>176</v>
      </c>
      <c r="Q160" s="4" t="str">
        <f aca="true" t="shared" si="27" ref="Q160:Q168">Q159</f>
        <v>Sturgis</v>
      </c>
      <c r="R160" s="4"/>
      <c r="S160" s="4"/>
      <c r="T160" s="4">
        <v>165</v>
      </c>
      <c r="U160" s="22"/>
      <c r="V160" s="22"/>
      <c r="W160" s="22"/>
      <c r="X160" s="22"/>
      <c r="Y160" s="22"/>
      <c r="Z160" s="22"/>
    </row>
    <row r="161" spans="1:26" ht="12.75">
      <c r="A161" s="38" t="s">
        <v>27</v>
      </c>
      <c r="B161" s="115" t="s">
        <v>139</v>
      </c>
      <c r="C161" s="4" t="str">
        <f t="shared" si="26"/>
        <v>Swartz Creek</v>
      </c>
      <c r="D161" s="4"/>
      <c r="E161" s="4"/>
      <c r="F161" s="20"/>
      <c r="G161" s="22"/>
      <c r="H161" s="22"/>
      <c r="I161" s="22"/>
      <c r="J161" s="22"/>
      <c r="K161" s="22"/>
      <c r="L161" s="22"/>
      <c r="O161" s="38" t="s">
        <v>27</v>
      </c>
      <c r="P161" s="122" t="s">
        <v>177</v>
      </c>
      <c r="Q161" s="4" t="str">
        <f t="shared" si="27"/>
        <v>Sturgis</v>
      </c>
      <c r="R161" s="20">
        <v>166</v>
      </c>
      <c r="S161" s="20">
        <v>184</v>
      </c>
      <c r="T161" s="4">
        <v>205</v>
      </c>
      <c r="U161" s="22"/>
      <c r="V161" s="22"/>
      <c r="W161" s="22"/>
      <c r="X161" s="22"/>
      <c r="Y161" s="22"/>
      <c r="Z161" s="22"/>
    </row>
    <row r="162" spans="1:26" ht="12.75">
      <c r="A162" s="38" t="s">
        <v>28</v>
      </c>
      <c r="B162" s="115" t="s">
        <v>140</v>
      </c>
      <c r="C162" s="4" t="str">
        <f t="shared" si="26"/>
        <v>Swartz Creek</v>
      </c>
      <c r="D162" s="20">
        <v>202</v>
      </c>
      <c r="E162" s="20">
        <v>245</v>
      </c>
      <c r="F162" s="20">
        <v>128</v>
      </c>
      <c r="G162" s="22"/>
      <c r="H162" s="22"/>
      <c r="I162" s="22"/>
      <c r="J162" s="22"/>
      <c r="K162" s="22"/>
      <c r="L162" s="22"/>
      <c r="O162" s="38" t="s">
        <v>28</v>
      </c>
      <c r="P162" s="122" t="s">
        <v>178</v>
      </c>
      <c r="Q162" s="4" t="str">
        <f t="shared" si="27"/>
        <v>Sturgis</v>
      </c>
      <c r="R162" s="4"/>
      <c r="S162" s="20">
        <v>156</v>
      </c>
      <c r="T162" s="20">
        <v>140</v>
      </c>
      <c r="U162" s="22"/>
      <c r="V162" s="22"/>
      <c r="W162" s="22"/>
      <c r="X162" s="22"/>
      <c r="Y162" s="22"/>
      <c r="Z162" s="22"/>
    </row>
    <row r="163" spans="1:26" ht="12.75">
      <c r="A163" s="38" t="s">
        <v>29</v>
      </c>
      <c r="B163" s="115" t="s">
        <v>141</v>
      </c>
      <c r="C163" s="4" t="str">
        <f t="shared" si="26"/>
        <v>Swartz Creek</v>
      </c>
      <c r="D163" s="20">
        <v>186</v>
      </c>
      <c r="E163" s="20">
        <v>237</v>
      </c>
      <c r="F163" s="20">
        <v>192</v>
      </c>
      <c r="G163" s="22"/>
      <c r="H163" s="22"/>
      <c r="I163" s="22"/>
      <c r="J163" s="22"/>
      <c r="K163" s="22"/>
      <c r="L163" s="22"/>
      <c r="O163" s="38" t="s">
        <v>29</v>
      </c>
      <c r="P163" s="122" t="s">
        <v>179</v>
      </c>
      <c r="Q163" s="4" t="str">
        <f t="shared" si="27"/>
        <v>Sturgis</v>
      </c>
      <c r="R163" s="20"/>
      <c r="S163" s="4"/>
      <c r="T163" s="20"/>
      <c r="U163" s="22"/>
      <c r="V163" s="22"/>
      <c r="W163" s="22"/>
      <c r="X163" s="22"/>
      <c r="Y163" s="22"/>
      <c r="Z163" s="22"/>
    </row>
    <row r="164" spans="1:26" ht="12.75">
      <c r="A164" s="38" t="s">
        <v>30</v>
      </c>
      <c r="B164" s="115" t="s">
        <v>63</v>
      </c>
      <c r="C164" s="4" t="str">
        <f t="shared" si="26"/>
        <v>Swartz Creek</v>
      </c>
      <c r="D164" s="20">
        <v>214</v>
      </c>
      <c r="E164" s="20">
        <v>136</v>
      </c>
      <c r="F164" s="20"/>
      <c r="G164" s="22"/>
      <c r="H164" s="22"/>
      <c r="I164" s="22"/>
      <c r="J164" s="22"/>
      <c r="K164" s="22"/>
      <c r="L164" s="22"/>
      <c r="O164" s="38" t="s">
        <v>30</v>
      </c>
      <c r="P164" s="122" t="s">
        <v>180</v>
      </c>
      <c r="Q164" s="4" t="str">
        <f t="shared" si="27"/>
        <v>Sturgis</v>
      </c>
      <c r="R164" s="4">
        <v>151</v>
      </c>
      <c r="S164" s="20">
        <v>187</v>
      </c>
      <c r="T164" s="20">
        <v>128</v>
      </c>
      <c r="U164" s="22"/>
      <c r="V164" s="22"/>
      <c r="W164" s="22"/>
      <c r="X164" s="22"/>
      <c r="Y164" s="22"/>
      <c r="Z164" s="22"/>
    </row>
    <row r="165" spans="1:26" ht="12.75">
      <c r="A165" s="4"/>
      <c r="B165" s="20" t="s">
        <v>63</v>
      </c>
      <c r="C165" s="4" t="str">
        <f t="shared" si="26"/>
        <v>Swartz Creek</v>
      </c>
      <c r="D165" s="4"/>
      <c r="E165" s="4"/>
      <c r="F165" s="4"/>
      <c r="G165" s="22"/>
      <c r="H165" s="22"/>
      <c r="I165" s="22"/>
      <c r="J165" s="22"/>
      <c r="K165" s="22"/>
      <c r="L165" s="22"/>
      <c r="O165" s="4"/>
      <c r="P165" s="4" t="s">
        <v>63</v>
      </c>
      <c r="Q165" s="4" t="str">
        <f t="shared" si="27"/>
        <v>Sturgis</v>
      </c>
      <c r="R165" s="4">
        <v>145</v>
      </c>
      <c r="S165" s="20">
        <v>123</v>
      </c>
      <c r="T165" s="20">
        <v>106</v>
      </c>
      <c r="U165" s="22"/>
      <c r="V165" s="22"/>
      <c r="W165" s="22"/>
      <c r="X165" s="22"/>
      <c r="Y165" s="22"/>
      <c r="Z165" s="22"/>
    </row>
    <row r="166" spans="1:26" ht="12.75">
      <c r="A166" s="38">
        <v>34</v>
      </c>
      <c r="B166" s="4" t="s">
        <v>63</v>
      </c>
      <c r="C166" s="4" t="str">
        <f t="shared" si="26"/>
        <v>Swartz Creek</v>
      </c>
      <c r="D166" s="4"/>
      <c r="E166" s="4"/>
      <c r="F166" s="4"/>
      <c r="G166" s="22"/>
      <c r="H166" s="22"/>
      <c r="I166" s="22"/>
      <c r="J166" s="22"/>
      <c r="K166" s="22"/>
      <c r="L166" s="22"/>
      <c r="O166" s="38">
        <v>14</v>
      </c>
      <c r="P166" s="4" t="s">
        <v>63</v>
      </c>
      <c r="Q166" s="4" t="str">
        <f t="shared" si="27"/>
        <v>Sturgis</v>
      </c>
      <c r="R166" s="20">
        <v>135</v>
      </c>
      <c r="S166" s="20">
        <v>104</v>
      </c>
      <c r="T166" s="4"/>
      <c r="U166" s="22"/>
      <c r="V166" s="22"/>
      <c r="W166" s="22"/>
      <c r="X166" s="22"/>
      <c r="Y166" s="22"/>
      <c r="Z166" s="22"/>
    </row>
    <row r="167" spans="1:26" ht="12.75">
      <c r="A167" s="4"/>
      <c r="B167" s="4" t="s">
        <v>63</v>
      </c>
      <c r="C167" s="4" t="str">
        <f t="shared" si="26"/>
        <v>Swartz Creek</v>
      </c>
      <c r="D167" s="4"/>
      <c r="E167" s="4"/>
      <c r="F167" s="4"/>
      <c r="G167" s="22"/>
      <c r="H167" s="22"/>
      <c r="I167" s="22"/>
      <c r="J167" s="22"/>
      <c r="K167" s="22"/>
      <c r="L167" s="22"/>
      <c r="O167" s="4"/>
      <c r="P167" s="4" t="s">
        <v>63</v>
      </c>
      <c r="Q167" s="4" t="str">
        <f t="shared" si="27"/>
        <v>Sturgis</v>
      </c>
      <c r="R167" s="4"/>
      <c r="S167" s="4"/>
      <c r="T167" s="4"/>
      <c r="U167" s="22"/>
      <c r="V167" s="22"/>
      <c r="W167" s="22"/>
      <c r="X167" s="22"/>
      <c r="Y167" s="22"/>
      <c r="Z167" s="22"/>
    </row>
    <row r="168" spans="1:28" ht="12.75">
      <c r="A168" s="4"/>
      <c r="B168" s="6" t="s">
        <v>9</v>
      </c>
      <c r="C168" s="6" t="str">
        <f t="shared" si="26"/>
        <v>Swartz Creek</v>
      </c>
      <c r="D168" s="6">
        <f>SUM(D158:D167)</f>
        <v>939</v>
      </c>
      <c r="E168" s="6">
        <f>SUM(E158:E167)</f>
        <v>1075</v>
      </c>
      <c r="F168" s="6">
        <f>SUM(F158:F167)</f>
        <v>888</v>
      </c>
      <c r="G168" s="6">
        <v>187</v>
      </c>
      <c r="H168" s="6">
        <v>200</v>
      </c>
      <c r="I168" s="6">
        <v>226</v>
      </c>
      <c r="J168" s="6">
        <v>202</v>
      </c>
      <c r="K168" s="6">
        <v>169</v>
      </c>
      <c r="L168" s="6">
        <v>181</v>
      </c>
      <c r="M168" s="10">
        <f>IF(G168="","",(SMALL(G168:L168,1)))</f>
        <v>169</v>
      </c>
      <c r="N168" s="89">
        <f>IF(G168="","",((SUM(D168:L168)-M168)))</f>
        <v>3898</v>
      </c>
      <c r="O168" s="4"/>
      <c r="P168" s="6" t="s">
        <v>9</v>
      </c>
      <c r="Q168" s="6" t="str">
        <f t="shared" si="27"/>
        <v>Sturgis</v>
      </c>
      <c r="R168" s="6">
        <f>SUM(R158:R167)</f>
        <v>740</v>
      </c>
      <c r="S168" s="6">
        <f>SUM(S158:S167)</f>
        <v>754</v>
      </c>
      <c r="T168" s="6">
        <f>SUM(T158:T167)</f>
        <v>744</v>
      </c>
      <c r="U168" s="6">
        <v>138</v>
      </c>
      <c r="V168" s="6">
        <v>221</v>
      </c>
      <c r="W168" s="6">
        <v>117</v>
      </c>
      <c r="X168" s="6">
        <v>124</v>
      </c>
      <c r="Y168" s="6">
        <v>158</v>
      </c>
      <c r="Z168" s="6">
        <v>120</v>
      </c>
      <c r="AA168" s="10">
        <f>IF(U168="","",(SMALL(U168:Z168,1)))</f>
        <v>117</v>
      </c>
      <c r="AB168" s="6">
        <f>IF(U168="","",((SUM(R168:Z168)-AA168)))</f>
        <v>2999</v>
      </c>
    </row>
    <row r="169" spans="1:26" ht="12.75">
      <c r="A169" s="4"/>
      <c r="B169" s="2" t="s">
        <v>0</v>
      </c>
      <c r="C169" s="2" t="s">
        <v>1</v>
      </c>
      <c r="D169" s="2" t="s">
        <v>2</v>
      </c>
      <c r="E169" s="2" t="s">
        <v>3</v>
      </c>
      <c r="F169" s="2" t="s">
        <v>4</v>
      </c>
      <c r="G169" s="2" t="s">
        <v>5</v>
      </c>
      <c r="H169" s="2" t="s">
        <v>6</v>
      </c>
      <c r="I169" s="2" t="s">
        <v>7</v>
      </c>
      <c r="J169" s="2" t="s">
        <v>8</v>
      </c>
      <c r="K169" s="2" t="s">
        <v>24</v>
      </c>
      <c r="L169" s="2" t="s">
        <v>25</v>
      </c>
      <c r="O169" s="4"/>
      <c r="P169" s="2" t="s">
        <v>0</v>
      </c>
      <c r="Q169" s="2" t="s">
        <v>1</v>
      </c>
      <c r="R169" s="2" t="s">
        <v>2</v>
      </c>
      <c r="S169" s="2" t="s">
        <v>3</v>
      </c>
      <c r="T169" s="2" t="s">
        <v>4</v>
      </c>
      <c r="U169" s="2" t="s">
        <v>5</v>
      </c>
      <c r="V169" s="2" t="s">
        <v>6</v>
      </c>
      <c r="W169" s="2" t="s">
        <v>7</v>
      </c>
      <c r="X169" s="2" t="s">
        <v>8</v>
      </c>
      <c r="Y169" s="2" t="s">
        <v>24</v>
      </c>
      <c r="Z169" s="2" t="s">
        <v>25</v>
      </c>
    </row>
    <row r="170" spans="1:26" ht="12.75">
      <c r="A170" s="4"/>
      <c r="B170" s="122" t="s">
        <v>111</v>
      </c>
      <c r="C170" s="4" t="s">
        <v>83</v>
      </c>
      <c r="D170" s="20">
        <v>159</v>
      </c>
      <c r="E170" s="4">
        <v>158</v>
      </c>
      <c r="F170" s="4"/>
      <c r="G170" s="22"/>
      <c r="H170" s="22"/>
      <c r="I170" s="22"/>
      <c r="J170" s="22"/>
      <c r="K170" s="22"/>
      <c r="L170" s="22"/>
      <c r="O170" s="4"/>
      <c r="P170" s="20" t="s">
        <v>99</v>
      </c>
      <c r="Q170" s="4" t="s">
        <v>81</v>
      </c>
      <c r="R170" s="20">
        <v>156</v>
      </c>
      <c r="S170" s="4">
        <v>146</v>
      </c>
      <c r="T170" s="4">
        <v>171</v>
      </c>
      <c r="U170" s="22"/>
      <c r="V170" s="22"/>
      <c r="W170" s="22"/>
      <c r="X170" s="22"/>
      <c r="Y170" s="22"/>
      <c r="Z170" s="22"/>
    </row>
    <row r="171" spans="1:26" ht="12.75">
      <c r="A171" s="4"/>
      <c r="B171" s="122" t="s">
        <v>112</v>
      </c>
      <c r="C171" s="4" t="str">
        <f>C170</f>
        <v>Battle Creek Pennfield</v>
      </c>
      <c r="D171" s="20">
        <v>180</v>
      </c>
      <c r="E171" s="4">
        <v>161</v>
      </c>
      <c r="F171" s="4">
        <v>170</v>
      </c>
      <c r="G171" s="22"/>
      <c r="H171" s="22"/>
      <c r="I171" s="22"/>
      <c r="J171" s="22"/>
      <c r="K171" s="22"/>
      <c r="L171" s="22"/>
      <c r="O171" s="4"/>
      <c r="P171" s="20" t="s">
        <v>100</v>
      </c>
      <c r="Q171" s="4" t="str">
        <f>Q170</f>
        <v>Bay City John Glenn</v>
      </c>
      <c r="R171" s="20"/>
      <c r="S171" s="4">
        <v>103</v>
      </c>
      <c r="T171" s="4"/>
      <c r="U171" s="22"/>
      <c r="V171" s="22"/>
      <c r="W171" s="22"/>
      <c r="X171" s="22"/>
      <c r="Y171" s="22"/>
      <c r="Z171" s="22"/>
    </row>
    <row r="172" spans="1:26" ht="12.75">
      <c r="A172" s="4"/>
      <c r="B172" s="122" t="s">
        <v>113</v>
      </c>
      <c r="C172" s="4" t="str">
        <f aca="true" t="shared" si="28" ref="C172:C180">C171</f>
        <v>Battle Creek Pennfield</v>
      </c>
      <c r="D172" s="20">
        <v>257</v>
      </c>
      <c r="E172" s="4">
        <v>221</v>
      </c>
      <c r="F172" s="4">
        <v>221</v>
      </c>
      <c r="G172" s="22"/>
      <c r="H172" s="22"/>
      <c r="I172" s="22"/>
      <c r="J172" s="22"/>
      <c r="K172" s="22"/>
      <c r="L172" s="22"/>
      <c r="O172" s="4"/>
      <c r="P172" s="20" t="s">
        <v>101</v>
      </c>
      <c r="Q172" s="4" t="str">
        <f aca="true" t="shared" si="29" ref="Q172:Q180">Q171</f>
        <v>Bay City John Glenn</v>
      </c>
      <c r="R172" s="20"/>
      <c r="S172" s="4">
        <v>76</v>
      </c>
      <c r="T172" s="4"/>
      <c r="U172" s="22"/>
      <c r="V172" s="22"/>
      <c r="W172" s="22"/>
      <c r="X172" s="22"/>
      <c r="Y172" s="22"/>
      <c r="Z172" s="22"/>
    </row>
    <row r="173" spans="1:26" ht="12.75">
      <c r="A173" s="38" t="s">
        <v>27</v>
      </c>
      <c r="B173" s="122" t="s">
        <v>114</v>
      </c>
      <c r="C173" s="4" t="str">
        <f t="shared" si="28"/>
        <v>Battle Creek Pennfield</v>
      </c>
      <c r="D173" s="20"/>
      <c r="E173" s="4"/>
      <c r="F173" s="20">
        <v>176</v>
      </c>
      <c r="G173" s="22"/>
      <c r="H173" s="22"/>
      <c r="I173" s="22"/>
      <c r="J173" s="22"/>
      <c r="K173" s="22"/>
      <c r="L173" s="22"/>
      <c r="O173" s="38" t="s">
        <v>27</v>
      </c>
      <c r="P173" s="20" t="s">
        <v>102</v>
      </c>
      <c r="Q173" s="4" t="str">
        <f t="shared" si="29"/>
        <v>Bay City John Glenn</v>
      </c>
      <c r="R173" s="20">
        <v>88</v>
      </c>
      <c r="S173" s="20"/>
      <c r="T173" s="20">
        <v>144</v>
      </c>
      <c r="U173" s="22"/>
      <c r="V173" s="22"/>
      <c r="W173" s="22"/>
      <c r="X173" s="22"/>
      <c r="Y173" s="22"/>
      <c r="Z173" s="22"/>
    </row>
    <row r="174" spans="1:26" ht="12.75">
      <c r="A174" s="38" t="s">
        <v>28</v>
      </c>
      <c r="B174" s="122" t="s">
        <v>115</v>
      </c>
      <c r="C174" s="4" t="str">
        <f t="shared" si="28"/>
        <v>Battle Creek Pennfield</v>
      </c>
      <c r="D174" s="20">
        <v>242</v>
      </c>
      <c r="E174" s="20">
        <v>189</v>
      </c>
      <c r="F174" s="20">
        <v>268</v>
      </c>
      <c r="G174" s="22"/>
      <c r="H174" s="22"/>
      <c r="I174" s="22"/>
      <c r="J174" s="22"/>
      <c r="K174" s="22"/>
      <c r="L174" s="22"/>
      <c r="O174" s="38" t="s">
        <v>28</v>
      </c>
      <c r="P174" s="20" t="s">
        <v>103</v>
      </c>
      <c r="Q174" s="4" t="str">
        <f t="shared" si="29"/>
        <v>Bay City John Glenn</v>
      </c>
      <c r="R174" s="20">
        <v>145</v>
      </c>
      <c r="S174" s="20">
        <v>183</v>
      </c>
      <c r="T174" s="4">
        <v>185</v>
      </c>
      <c r="U174" s="22"/>
      <c r="V174" s="22"/>
      <c r="W174" s="22"/>
      <c r="X174" s="22"/>
      <c r="Y174" s="22"/>
      <c r="Z174" s="22"/>
    </row>
    <row r="175" spans="1:26" ht="12.75">
      <c r="A175" s="38" t="s">
        <v>29</v>
      </c>
      <c r="B175" s="122" t="s">
        <v>116</v>
      </c>
      <c r="C175" s="4" t="str">
        <f t="shared" si="28"/>
        <v>Battle Creek Pennfield</v>
      </c>
      <c r="D175" s="20"/>
      <c r="E175" s="20"/>
      <c r="F175" s="4"/>
      <c r="G175" s="22"/>
      <c r="H175" s="22"/>
      <c r="I175" s="22"/>
      <c r="J175" s="22"/>
      <c r="K175" s="22"/>
      <c r="L175" s="22"/>
      <c r="O175" s="38" t="s">
        <v>29</v>
      </c>
      <c r="P175" s="20" t="s">
        <v>104</v>
      </c>
      <c r="Q175" s="4" t="str">
        <f t="shared" si="29"/>
        <v>Bay City John Glenn</v>
      </c>
      <c r="R175" s="20">
        <v>125</v>
      </c>
      <c r="S175" s="20"/>
      <c r="T175" s="20">
        <v>136</v>
      </c>
      <c r="U175" s="22"/>
      <c r="V175" s="22"/>
      <c r="W175" s="22"/>
      <c r="X175" s="22"/>
      <c r="Y175" s="22"/>
      <c r="Z175" s="22"/>
    </row>
    <row r="176" spans="1:26" ht="12.75">
      <c r="A176" s="38" t="s">
        <v>30</v>
      </c>
      <c r="B176" s="122" t="s">
        <v>63</v>
      </c>
      <c r="C176" s="4" t="str">
        <f t="shared" si="28"/>
        <v>Battle Creek Pennfield</v>
      </c>
      <c r="D176" s="20">
        <v>156</v>
      </c>
      <c r="E176" s="20">
        <v>147</v>
      </c>
      <c r="F176" s="20">
        <v>156</v>
      </c>
      <c r="G176" s="22"/>
      <c r="H176" s="22"/>
      <c r="I176" s="22"/>
      <c r="J176" s="22"/>
      <c r="K176" s="22"/>
      <c r="L176" s="22"/>
      <c r="O176" s="38" t="s">
        <v>30</v>
      </c>
      <c r="P176" s="20" t="s">
        <v>105</v>
      </c>
      <c r="Q176" s="4" t="str">
        <f t="shared" si="29"/>
        <v>Bay City John Glenn</v>
      </c>
      <c r="R176" s="20">
        <v>128</v>
      </c>
      <c r="S176" s="20">
        <v>122</v>
      </c>
      <c r="T176" s="20">
        <v>104</v>
      </c>
      <c r="U176" s="22"/>
      <c r="V176" s="22"/>
      <c r="W176" s="22"/>
      <c r="X176" s="22"/>
      <c r="Y176" s="22"/>
      <c r="Z176" s="22"/>
    </row>
    <row r="177" spans="1:26" ht="12.75">
      <c r="A177" s="4"/>
      <c r="B177" s="4" t="s">
        <v>63</v>
      </c>
      <c r="C177" s="4" t="str">
        <f t="shared" si="28"/>
        <v>Battle Creek Pennfield</v>
      </c>
      <c r="D177" s="20"/>
      <c r="E177" s="4"/>
      <c r="F177" s="4"/>
      <c r="G177" s="22"/>
      <c r="H177" s="22"/>
      <c r="I177" s="22"/>
      <c r="J177" s="22"/>
      <c r="K177" s="22"/>
      <c r="L177" s="22"/>
      <c r="O177" s="4"/>
      <c r="P177" s="4" t="s">
        <v>63</v>
      </c>
      <c r="Q177" s="4" t="str">
        <f t="shared" si="29"/>
        <v>Bay City John Glenn</v>
      </c>
      <c r="R177" s="20"/>
      <c r="S177" s="4"/>
      <c r="T177" s="4"/>
      <c r="U177" s="22"/>
      <c r="V177" s="22"/>
      <c r="W177" s="22"/>
      <c r="X177" s="22"/>
      <c r="Y177" s="22"/>
      <c r="Z177" s="22"/>
    </row>
    <row r="178" spans="1:26" ht="12.75">
      <c r="A178" s="38">
        <v>35</v>
      </c>
      <c r="B178" s="4" t="s">
        <v>63</v>
      </c>
      <c r="C178" s="4" t="str">
        <f t="shared" si="28"/>
        <v>Battle Creek Pennfield</v>
      </c>
      <c r="D178" s="20"/>
      <c r="E178" s="4"/>
      <c r="F178" s="4"/>
      <c r="G178" s="22"/>
      <c r="H178" s="22"/>
      <c r="I178" s="22"/>
      <c r="J178" s="22"/>
      <c r="K178" s="22"/>
      <c r="L178" s="22"/>
      <c r="O178" s="38">
        <v>15</v>
      </c>
      <c r="P178" s="4" t="s">
        <v>63</v>
      </c>
      <c r="Q178" s="4" t="str">
        <f t="shared" si="29"/>
        <v>Bay City John Glenn</v>
      </c>
      <c r="R178" s="20"/>
      <c r="S178" s="4"/>
      <c r="T178" s="4"/>
      <c r="U178" s="22"/>
      <c r="V178" s="22"/>
      <c r="W178" s="22"/>
      <c r="X178" s="22"/>
      <c r="Y178" s="22"/>
      <c r="Z178" s="22"/>
    </row>
    <row r="179" spans="1:26" ht="12.75">
      <c r="A179" s="4"/>
      <c r="B179" s="4" t="s">
        <v>63</v>
      </c>
      <c r="C179" s="4" t="str">
        <f t="shared" si="28"/>
        <v>Battle Creek Pennfield</v>
      </c>
      <c r="D179" s="20"/>
      <c r="E179" s="4"/>
      <c r="F179" s="4"/>
      <c r="G179" s="22"/>
      <c r="H179" s="22"/>
      <c r="I179" s="22"/>
      <c r="J179" s="22"/>
      <c r="K179" s="22"/>
      <c r="L179" s="22"/>
      <c r="O179" s="4"/>
      <c r="P179" s="4" t="s">
        <v>63</v>
      </c>
      <c r="Q179" s="4" t="str">
        <f t="shared" si="29"/>
        <v>Bay City John Glenn</v>
      </c>
      <c r="R179" s="20"/>
      <c r="S179" s="4"/>
      <c r="T179" s="4"/>
      <c r="U179" s="22"/>
      <c r="V179" s="22"/>
      <c r="W179" s="22"/>
      <c r="X179" s="22"/>
      <c r="Y179" s="22"/>
      <c r="Z179" s="22"/>
    </row>
    <row r="180" spans="1:28" ht="12.75">
      <c r="A180" s="4"/>
      <c r="B180" s="6" t="s">
        <v>9</v>
      </c>
      <c r="C180" s="6" t="str">
        <f t="shared" si="28"/>
        <v>Battle Creek Pennfield</v>
      </c>
      <c r="D180" s="6">
        <f>SUM(D170:D179)</f>
        <v>994</v>
      </c>
      <c r="E180" s="6">
        <f>SUM(E170:E179)</f>
        <v>876</v>
      </c>
      <c r="F180" s="6">
        <f>SUM(F170:F179)</f>
        <v>991</v>
      </c>
      <c r="G180" s="6">
        <v>179</v>
      </c>
      <c r="H180" s="6">
        <v>203</v>
      </c>
      <c r="I180" s="6">
        <v>167</v>
      </c>
      <c r="J180" s="6">
        <v>209</v>
      </c>
      <c r="K180" s="6">
        <v>160</v>
      </c>
      <c r="L180" s="6">
        <v>172</v>
      </c>
      <c r="M180" s="10">
        <f>IF(G180="","",(SMALL(G180:L180,1)))</f>
        <v>160</v>
      </c>
      <c r="N180" s="89">
        <f>IF(G180="","",((SUM(D180:L180)-M180)))</f>
        <v>3791</v>
      </c>
      <c r="O180" s="4"/>
      <c r="P180" s="6" t="s">
        <v>9</v>
      </c>
      <c r="Q180" s="6" t="str">
        <f t="shared" si="29"/>
        <v>Bay City John Glenn</v>
      </c>
      <c r="R180" s="6">
        <f>SUM(R170:R179)</f>
        <v>642</v>
      </c>
      <c r="S180" s="6">
        <f>SUM(S170:S179)</f>
        <v>630</v>
      </c>
      <c r="T180" s="6">
        <f>SUM(T170:T179)</f>
        <v>740</v>
      </c>
      <c r="U180" s="6">
        <v>116</v>
      </c>
      <c r="V180" s="6">
        <v>108</v>
      </c>
      <c r="W180" s="6">
        <v>122</v>
      </c>
      <c r="X180" s="6">
        <v>115</v>
      </c>
      <c r="Y180" s="6">
        <v>134</v>
      </c>
      <c r="Z180" s="10">
        <v>150</v>
      </c>
      <c r="AA180" s="10">
        <f>IF(U180="","",(SMALL(U180:Z180,1)))</f>
        <v>108</v>
      </c>
      <c r="AB180" s="6">
        <f>IF(U180="","",((SUM(R180:Z180)-AA180)))</f>
        <v>2649</v>
      </c>
    </row>
    <row r="181" spans="1:26" ht="12.75">
      <c r="A181" s="4"/>
      <c r="B181" s="2" t="s">
        <v>0</v>
      </c>
      <c r="C181" s="2" t="s">
        <v>1</v>
      </c>
      <c r="D181" s="2" t="s">
        <v>2</v>
      </c>
      <c r="E181" s="2" t="s">
        <v>3</v>
      </c>
      <c r="F181" s="2" t="s">
        <v>4</v>
      </c>
      <c r="G181" s="2" t="s">
        <v>5</v>
      </c>
      <c r="H181" s="2" t="s">
        <v>6</v>
      </c>
      <c r="I181" s="2" t="s">
        <v>7</v>
      </c>
      <c r="J181" s="2" t="s">
        <v>8</v>
      </c>
      <c r="K181" s="2" t="s">
        <v>24</v>
      </c>
      <c r="L181" s="2" t="s">
        <v>25</v>
      </c>
      <c r="O181" s="4"/>
      <c r="P181" s="2" t="s">
        <v>0</v>
      </c>
      <c r="Q181" s="2" t="s">
        <v>1</v>
      </c>
      <c r="R181" s="2" t="s">
        <v>2</v>
      </c>
      <c r="S181" s="2" t="s">
        <v>3</v>
      </c>
      <c r="T181" s="2" t="s">
        <v>4</v>
      </c>
      <c r="U181" s="2" t="s">
        <v>5</v>
      </c>
      <c r="V181" s="2" t="s">
        <v>6</v>
      </c>
      <c r="W181" s="2" t="s">
        <v>7</v>
      </c>
      <c r="X181" s="2" t="s">
        <v>8</v>
      </c>
      <c r="Y181" s="2" t="s">
        <v>24</v>
      </c>
      <c r="Z181" s="2" t="s">
        <v>25</v>
      </c>
    </row>
    <row r="182" spans="1:26" ht="12.75">
      <c r="A182" s="4"/>
      <c r="B182" s="122" t="s">
        <v>142</v>
      </c>
      <c r="C182" s="4" t="s">
        <v>84</v>
      </c>
      <c r="D182" s="4"/>
      <c r="E182" s="4"/>
      <c r="F182" s="4"/>
      <c r="G182" s="22"/>
      <c r="H182" s="22"/>
      <c r="I182" s="22"/>
      <c r="J182" s="22"/>
      <c r="K182" s="22"/>
      <c r="L182" s="22"/>
      <c r="O182" s="4"/>
      <c r="P182" s="122" t="s">
        <v>106</v>
      </c>
      <c r="Q182" s="4" t="s">
        <v>83</v>
      </c>
      <c r="R182" s="4">
        <v>180</v>
      </c>
      <c r="S182" s="4">
        <v>146</v>
      </c>
      <c r="T182" s="4">
        <v>196</v>
      </c>
      <c r="U182" s="22"/>
      <c r="V182" s="22"/>
      <c r="W182" s="22"/>
      <c r="X182" s="22"/>
      <c r="Y182" s="22"/>
      <c r="Z182" s="22"/>
    </row>
    <row r="183" spans="1:26" ht="12.75">
      <c r="A183" s="4"/>
      <c r="B183" s="122" t="s">
        <v>143</v>
      </c>
      <c r="C183" s="4" t="str">
        <f>C182</f>
        <v>Grand Blanc</v>
      </c>
      <c r="D183" s="20"/>
      <c r="E183" s="4">
        <v>151</v>
      </c>
      <c r="F183" s="4"/>
      <c r="G183" s="22"/>
      <c r="H183" s="22"/>
      <c r="I183" s="22"/>
      <c r="J183" s="22"/>
      <c r="K183" s="22"/>
      <c r="L183" s="22"/>
      <c r="O183" s="4"/>
      <c r="P183" s="122" t="s">
        <v>107</v>
      </c>
      <c r="Q183" s="4" t="str">
        <f>Q182</f>
        <v>Battle Creek Pennfield</v>
      </c>
      <c r="R183" s="20">
        <v>150</v>
      </c>
      <c r="S183" s="20">
        <v>145</v>
      </c>
      <c r="T183" s="4">
        <v>156</v>
      </c>
      <c r="U183" s="22"/>
      <c r="V183" s="22"/>
      <c r="W183" s="22"/>
      <c r="X183" s="22"/>
      <c r="Y183" s="22"/>
      <c r="Z183" s="22"/>
    </row>
    <row r="184" spans="1:26" ht="12.75">
      <c r="A184" s="4"/>
      <c r="B184" s="122" t="s">
        <v>144</v>
      </c>
      <c r="C184" s="4" t="str">
        <f aca="true" t="shared" si="30" ref="C184:C192">C183</f>
        <v>Grand Blanc</v>
      </c>
      <c r="D184" s="4">
        <v>161</v>
      </c>
      <c r="E184" s="4"/>
      <c r="F184" s="4">
        <v>168</v>
      </c>
      <c r="G184" s="22"/>
      <c r="H184" s="22"/>
      <c r="I184" s="22"/>
      <c r="J184" s="22"/>
      <c r="K184" s="22"/>
      <c r="L184" s="22"/>
      <c r="O184" s="4"/>
      <c r="P184" s="122" t="s">
        <v>108</v>
      </c>
      <c r="Q184" s="4" t="str">
        <f aca="true" t="shared" si="31" ref="Q184:Q192">Q183</f>
        <v>Battle Creek Pennfield</v>
      </c>
      <c r="R184" s="4">
        <v>169</v>
      </c>
      <c r="S184" s="20">
        <v>224</v>
      </c>
      <c r="T184" s="4">
        <v>168</v>
      </c>
      <c r="U184" s="22"/>
      <c r="V184" s="22"/>
      <c r="W184" s="22"/>
      <c r="X184" s="22"/>
      <c r="Y184" s="22"/>
      <c r="Z184" s="22"/>
    </row>
    <row r="185" spans="1:26" ht="12.75">
      <c r="A185" s="38" t="s">
        <v>27</v>
      </c>
      <c r="B185" s="122" t="s">
        <v>145</v>
      </c>
      <c r="C185" s="4" t="str">
        <f t="shared" si="30"/>
        <v>Grand Blanc</v>
      </c>
      <c r="D185" s="4">
        <v>209</v>
      </c>
      <c r="E185" s="4">
        <v>201</v>
      </c>
      <c r="F185" s="4">
        <v>197</v>
      </c>
      <c r="G185" s="22"/>
      <c r="H185" s="22"/>
      <c r="I185" s="22"/>
      <c r="J185" s="22"/>
      <c r="K185" s="22"/>
      <c r="L185" s="22"/>
      <c r="O185" s="38" t="s">
        <v>27</v>
      </c>
      <c r="P185" s="122" t="s">
        <v>109</v>
      </c>
      <c r="Q185" s="4" t="str">
        <f t="shared" si="31"/>
        <v>Battle Creek Pennfield</v>
      </c>
      <c r="R185" s="20">
        <v>192</v>
      </c>
      <c r="S185" s="20">
        <v>181</v>
      </c>
      <c r="T185" s="20">
        <v>218</v>
      </c>
      <c r="U185" s="22"/>
      <c r="V185" s="22"/>
      <c r="W185" s="22"/>
      <c r="X185" s="22"/>
      <c r="Y185" s="22"/>
      <c r="Z185" s="22"/>
    </row>
    <row r="186" spans="1:26" ht="12.75">
      <c r="A186" s="38" t="s">
        <v>28</v>
      </c>
      <c r="B186" s="122" t="s">
        <v>146</v>
      </c>
      <c r="C186" s="4" t="str">
        <f t="shared" si="30"/>
        <v>Grand Blanc</v>
      </c>
      <c r="D186" s="20">
        <v>177</v>
      </c>
      <c r="E186" s="20">
        <v>223</v>
      </c>
      <c r="F186" s="20">
        <v>181</v>
      </c>
      <c r="G186" s="22"/>
      <c r="H186" s="22"/>
      <c r="I186" s="22"/>
      <c r="J186" s="22"/>
      <c r="K186" s="22"/>
      <c r="L186" s="22"/>
      <c r="O186" s="38" t="s">
        <v>28</v>
      </c>
      <c r="P186" s="122" t="s">
        <v>110</v>
      </c>
      <c r="Q186" s="4" t="str">
        <f t="shared" si="31"/>
        <v>Battle Creek Pennfield</v>
      </c>
      <c r="R186" s="20">
        <v>148</v>
      </c>
      <c r="S186" s="20">
        <v>154</v>
      </c>
      <c r="T186" s="20">
        <v>170</v>
      </c>
      <c r="U186" s="22"/>
      <c r="V186" s="22"/>
      <c r="W186" s="22"/>
      <c r="X186" s="22"/>
      <c r="Y186" s="22"/>
      <c r="Z186" s="22"/>
    </row>
    <row r="187" spans="1:26" ht="12.75">
      <c r="A187" s="38" t="s">
        <v>29</v>
      </c>
      <c r="B187" s="122" t="s">
        <v>147</v>
      </c>
      <c r="C187" s="4" t="str">
        <f t="shared" si="30"/>
        <v>Grand Blanc</v>
      </c>
      <c r="D187" s="20">
        <v>201</v>
      </c>
      <c r="E187" s="20">
        <v>214</v>
      </c>
      <c r="F187" s="20">
        <v>214</v>
      </c>
      <c r="G187" s="22"/>
      <c r="H187" s="22"/>
      <c r="I187" s="22"/>
      <c r="J187" s="22"/>
      <c r="K187" s="22"/>
      <c r="L187" s="22"/>
      <c r="O187" s="38" t="s">
        <v>29</v>
      </c>
      <c r="P187" s="122" t="s">
        <v>63</v>
      </c>
      <c r="Q187" s="4" t="str">
        <f t="shared" si="31"/>
        <v>Battle Creek Pennfield</v>
      </c>
      <c r="R187" s="20"/>
      <c r="S187" s="20"/>
      <c r="T187" s="20"/>
      <c r="U187" s="22"/>
      <c r="V187" s="22"/>
      <c r="W187" s="22"/>
      <c r="X187" s="22"/>
      <c r="Y187" s="22"/>
      <c r="Z187" s="22"/>
    </row>
    <row r="188" spans="1:26" ht="12.75">
      <c r="A188" s="38" t="s">
        <v>30</v>
      </c>
      <c r="B188" s="122" t="s">
        <v>148</v>
      </c>
      <c r="C188" s="4" t="str">
        <f t="shared" si="30"/>
        <v>Grand Blanc</v>
      </c>
      <c r="D188" s="20">
        <v>188</v>
      </c>
      <c r="E188" s="20">
        <v>176</v>
      </c>
      <c r="F188" s="20">
        <v>204</v>
      </c>
      <c r="G188" s="22"/>
      <c r="H188" s="22"/>
      <c r="I188" s="22"/>
      <c r="J188" s="22"/>
      <c r="K188" s="22"/>
      <c r="L188" s="22"/>
      <c r="O188" s="38" t="s">
        <v>30</v>
      </c>
      <c r="P188" s="122" t="s">
        <v>63</v>
      </c>
      <c r="Q188" s="4" t="str">
        <f t="shared" si="31"/>
        <v>Battle Creek Pennfield</v>
      </c>
      <c r="R188" s="20"/>
      <c r="S188" s="4"/>
      <c r="T188" s="4"/>
      <c r="U188" s="22"/>
      <c r="V188" s="22"/>
      <c r="W188" s="22"/>
      <c r="X188" s="22"/>
      <c r="Y188" s="22"/>
      <c r="Z188" s="22"/>
    </row>
    <row r="189" spans="1:26" ht="12.75">
      <c r="A189" s="4"/>
      <c r="B189" s="4" t="s">
        <v>63</v>
      </c>
      <c r="C189" s="4" t="str">
        <f t="shared" si="30"/>
        <v>Grand Blanc</v>
      </c>
      <c r="D189" s="20"/>
      <c r="E189" s="4"/>
      <c r="F189" s="4"/>
      <c r="G189" s="22"/>
      <c r="H189" s="22"/>
      <c r="I189" s="22"/>
      <c r="J189" s="22"/>
      <c r="K189" s="22"/>
      <c r="L189" s="22"/>
      <c r="O189" s="4"/>
      <c r="P189" s="4" t="s">
        <v>63</v>
      </c>
      <c r="Q189" s="4" t="str">
        <f t="shared" si="31"/>
        <v>Battle Creek Pennfield</v>
      </c>
      <c r="R189" s="20"/>
      <c r="S189" s="4"/>
      <c r="T189" s="20"/>
      <c r="U189" s="22"/>
      <c r="V189" s="22"/>
      <c r="W189" s="22"/>
      <c r="X189" s="22"/>
      <c r="Y189" s="22"/>
      <c r="Z189" s="22"/>
    </row>
    <row r="190" spans="1:26" ht="12.75">
      <c r="A190" s="38">
        <v>36</v>
      </c>
      <c r="B190" s="4" t="s">
        <v>63</v>
      </c>
      <c r="C190" s="4" t="str">
        <f t="shared" si="30"/>
        <v>Grand Blanc</v>
      </c>
      <c r="D190" s="4"/>
      <c r="E190" s="4"/>
      <c r="F190" s="4"/>
      <c r="G190" s="22"/>
      <c r="H190" s="22"/>
      <c r="I190" s="22"/>
      <c r="J190" s="22"/>
      <c r="K190" s="22"/>
      <c r="L190" s="22"/>
      <c r="O190" s="38">
        <v>16</v>
      </c>
      <c r="P190" s="4" t="s">
        <v>63</v>
      </c>
      <c r="Q190" s="4" t="str">
        <f t="shared" si="31"/>
        <v>Battle Creek Pennfield</v>
      </c>
      <c r="R190" s="4"/>
      <c r="S190" s="4"/>
      <c r="T190" s="20"/>
      <c r="U190" s="22"/>
      <c r="V190" s="22"/>
      <c r="W190" s="22"/>
      <c r="X190" s="22"/>
      <c r="Y190" s="22"/>
      <c r="Z190" s="22"/>
    </row>
    <row r="191" spans="1:26" ht="12.75">
      <c r="A191" s="4"/>
      <c r="B191" s="4" t="s">
        <v>63</v>
      </c>
      <c r="C191" s="4" t="str">
        <f t="shared" si="30"/>
        <v>Grand Blanc</v>
      </c>
      <c r="D191" s="4"/>
      <c r="E191" s="4"/>
      <c r="F191" s="4"/>
      <c r="G191" s="22"/>
      <c r="H191" s="22"/>
      <c r="I191" s="22"/>
      <c r="J191" s="22"/>
      <c r="K191" s="22"/>
      <c r="L191" s="22"/>
      <c r="O191" s="4"/>
      <c r="P191" s="4" t="s">
        <v>63</v>
      </c>
      <c r="Q191" s="4" t="str">
        <f t="shared" si="31"/>
        <v>Battle Creek Pennfield</v>
      </c>
      <c r="R191" s="4"/>
      <c r="S191" s="4"/>
      <c r="T191" s="4"/>
      <c r="U191" s="22"/>
      <c r="V191" s="22"/>
      <c r="W191" s="22"/>
      <c r="X191" s="22"/>
      <c r="Y191" s="22"/>
      <c r="Z191" s="22"/>
    </row>
    <row r="192" spans="1:28" ht="12.75">
      <c r="A192" s="4"/>
      <c r="B192" s="6" t="s">
        <v>9</v>
      </c>
      <c r="C192" s="6" t="str">
        <f t="shared" si="30"/>
        <v>Grand Blanc</v>
      </c>
      <c r="D192" s="6">
        <f>SUM(D182:D191)</f>
        <v>936</v>
      </c>
      <c r="E192" s="6">
        <f>SUM(E182:E191)</f>
        <v>965</v>
      </c>
      <c r="F192" s="6">
        <f>SUM(F182:F191)</f>
        <v>964</v>
      </c>
      <c r="G192" s="6">
        <v>213</v>
      </c>
      <c r="H192" s="6">
        <v>150</v>
      </c>
      <c r="I192" s="6">
        <v>197</v>
      </c>
      <c r="J192" s="6">
        <v>214</v>
      </c>
      <c r="K192" s="6">
        <v>203</v>
      </c>
      <c r="L192" s="6">
        <v>192</v>
      </c>
      <c r="M192" s="10">
        <f>IF(G192="","",(SMALL(G192:L192,1)))</f>
        <v>150</v>
      </c>
      <c r="N192" s="89">
        <f>IF(G192="","",((SUM(D192:L192)-M192)))</f>
        <v>3884</v>
      </c>
      <c r="O192" s="4"/>
      <c r="P192" s="6" t="s">
        <v>9</v>
      </c>
      <c r="Q192" s="6" t="str">
        <f t="shared" si="31"/>
        <v>Battle Creek Pennfield</v>
      </c>
      <c r="R192" s="6">
        <f>SUM(R182:R191)</f>
        <v>839</v>
      </c>
      <c r="S192" s="6">
        <f>SUM(S182:S191)</f>
        <v>850</v>
      </c>
      <c r="T192" s="6">
        <f>SUM(T182:T191)</f>
        <v>908</v>
      </c>
      <c r="U192" s="6">
        <v>187</v>
      </c>
      <c r="V192" s="6">
        <v>171</v>
      </c>
      <c r="W192" s="6">
        <v>138</v>
      </c>
      <c r="X192" s="6">
        <v>177</v>
      </c>
      <c r="Y192" s="6">
        <v>159</v>
      </c>
      <c r="Z192" s="6">
        <v>168</v>
      </c>
      <c r="AA192" s="10">
        <f>IF(U192="","",(SMALL(U192:Z192,1)))</f>
        <v>138</v>
      </c>
      <c r="AB192" s="6">
        <f>IF(U192="","",((SUM(R192:Z192)-AA192)))</f>
        <v>3459</v>
      </c>
    </row>
    <row r="193" spans="1:26" ht="12.75">
      <c r="A193" s="4"/>
      <c r="B193" s="2" t="s">
        <v>0</v>
      </c>
      <c r="C193" s="2" t="s">
        <v>1</v>
      </c>
      <c r="D193" s="2" t="s">
        <v>2</v>
      </c>
      <c r="E193" s="2" t="s">
        <v>3</v>
      </c>
      <c r="F193" s="2" t="s">
        <v>4</v>
      </c>
      <c r="G193" s="2" t="s">
        <v>5</v>
      </c>
      <c r="H193" s="2" t="s">
        <v>6</v>
      </c>
      <c r="I193" s="2" t="s">
        <v>7</v>
      </c>
      <c r="J193" s="2" t="s">
        <v>8</v>
      </c>
      <c r="K193" s="2" t="s">
        <v>24</v>
      </c>
      <c r="L193" s="2" t="s">
        <v>25</v>
      </c>
      <c r="O193" s="4"/>
      <c r="P193" s="2" t="s">
        <v>0</v>
      </c>
      <c r="Q193" s="2" t="s">
        <v>1</v>
      </c>
      <c r="R193" s="2" t="s">
        <v>2</v>
      </c>
      <c r="S193" s="2" t="s">
        <v>3</v>
      </c>
      <c r="T193" s="2" t="s">
        <v>4</v>
      </c>
      <c r="U193" s="2" t="s">
        <v>5</v>
      </c>
      <c r="V193" s="2" t="s">
        <v>6</v>
      </c>
      <c r="W193" s="2" t="s">
        <v>7</v>
      </c>
      <c r="X193" s="2" t="s">
        <v>8</v>
      </c>
      <c r="Y193" s="2" t="s">
        <v>24</v>
      </c>
      <c r="Z193" s="2" t="s">
        <v>25</v>
      </c>
    </row>
    <row r="194" spans="1:26" ht="12.75">
      <c r="A194" s="4"/>
      <c r="B194" s="122" t="s">
        <v>265</v>
      </c>
      <c r="C194" s="4" t="s">
        <v>88</v>
      </c>
      <c r="D194" s="4">
        <v>168</v>
      </c>
      <c r="E194" s="4">
        <v>168</v>
      </c>
      <c r="F194" s="4">
        <v>214</v>
      </c>
      <c r="G194" s="22"/>
      <c r="H194" s="22"/>
      <c r="I194" s="22"/>
      <c r="J194" s="22"/>
      <c r="K194" s="22"/>
      <c r="L194" s="22"/>
      <c r="O194" s="4"/>
      <c r="P194" s="122" t="s">
        <v>259</v>
      </c>
      <c r="Q194" s="4" t="s">
        <v>78</v>
      </c>
      <c r="R194" s="4">
        <v>135</v>
      </c>
      <c r="S194" s="4"/>
      <c r="T194" s="4">
        <v>185</v>
      </c>
      <c r="U194" s="22"/>
      <c r="V194" s="22"/>
      <c r="W194" s="22"/>
      <c r="X194" s="22"/>
      <c r="Y194" s="22"/>
      <c r="Z194" s="22"/>
    </row>
    <row r="195" spans="1:26" ht="12.75">
      <c r="A195" s="4"/>
      <c r="B195" s="122" t="s">
        <v>266</v>
      </c>
      <c r="C195" s="4" t="str">
        <f>C194</f>
        <v>Davison</v>
      </c>
      <c r="D195" s="4">
        <v>204</v>
      </c>
      <c r="E195" s="4">
        <v>247</v>
      </c>
      <c r="F195" s="4">
        <v>202</v>
      </c>
      <c r="G195" s="22"/>
      <c r="H195" s="22"/>
      <c r="I195" s="22"/>
      <c r="J195" s="22"/>
      <c r="K195" s="22"/>
      <c r="L195" s="22"/>
      <c r="O195" s="4"/>
      <c r="P195" s="122" t="s">
        <v>260</v>
      </c>
      <c r="Q195" s="4" t="str">
        <f>Q194</f>
        <v>Sterling Heights Stevenson</v>
      </c>
      <c r="R195" s="4">
        <v>151</v>
      </c>
      <c r="S195" s="4">
        <v>149</v>
      </c>
      <c r="T195" s="4">
        <v>134</v>
      </c>
      <c r="U195" s="22"/>
      <c r="V195" s="22"/>
      <c r="W195" s="22"/>
      <c r="X195" s="22"/>
      <c r="Y195" s="22"/>
      <c r="Z195" s="22"/>
    </row>
    <row r="196" spans="1:26" ht="12.75">
      <c r="A196" s="4"/>
      <c r="B196" s="122" t="s">
        <v>267</v>
      </c>
      <c r="C196" s="4" t="str">
        <f aca="true" t="shared" si="32" ref="C196:C204">C195</f>
        <v>Davison</v>
      </c>
      <c r="D196" s="4">
        <v>160</v>
      </c>
      <c r="E196" s="4"/>
      <c r="F196" s="4">
        <v>143</v>
      </c>
      <c r="G196" s="22"/>
      <c r="H196" s="22"/>
      <c r="I196" s="22"/>
      <c r="J196" s="22"/>
      <c r="K196" s="22"/>
      <c r="L196" s="22"/>
      <c r="O196" s="4"/>
      <c r="P196" s="122" t="s">
        <v>261</v>
      </c>
      <c r="Q196" s="4" t="str">
        <f aca="true" t="shared" si="33" ref="Q196:Q204">Q195</f>
        <v>Sterling Heights Stevenson</v>
      </c>
      <c r="R196" s="4">
        <v>182</v>
      </c>
      <c r="S196" s="4">
        <v>153</v>
      </c>
      <c r="T196" s="4">
        <v>166</v>
      </c>
      <c r="U196" s="22"/>
      <c r="V196" s="22"/>
      <c r="W196" s="22"/>
      <c r="X196" s="22"/>
      <c r="Y196" s="22"/>
      <c r="Z196" s="22"/>
    </row>
    <row r="197" spans="1:26" ht="12.75">
      <c r="A197" s="38" t="s">
        <v>27</v>
      </c>
      <c r="B197" s="122" t="s">
        <v>268</v>
      </c>
      <c r="C197" s="4" t="str">
        <f t="shared" si="32"/>
        <v>Davison</v>
      </c>
      <c r="D197" s="20">
        <v>179</v>
      </c>
      <c r="E197" s="4">
        <v>201</v>
      </c>
      <c r="F197" s="20">
        <v>169</v>
      </c>
      <c r="G197" s="22"/>
      <c r="H197" s="22"/>
      <c r="I197" s="22"/>
      <c r="J197" s="22"/>
      <c r="K197" s="22"/>
      <c r="L197" s="22"/>
      <c r="O197" s="38" t="s">
        <v>27</v>
      </c>
      <c r="P197" s="122" t="s">
        <v>262</v>
      </c>
      <c r="Q197" s="4" t="str">
        <f t="shared" si="33"/>
        <v>Sterling Heights Stevenson</v>
      </c>
      <c r="R197" s="4"/>
      <c r="S197" s="4">
        <v>116</v>
      </c>
      <c r="T197" s="4"/>
      <c r="U197" s="22"/>
      <c r="V197" s="22"/>
      <c r="W197" s="22"/>
      <c r="X197" s="22"/>
      <c r="Y197" s="22"/>
      <c r="Z197" s="22"/>
    </row>
    <row r="198" spans="1:26" ht="12.75">
      <c r="A198" s="38" t="s">
        <v>28</v>
      </c>
      <c r="B198" s="122" t="s">
        <v>269</v>
      </c>
      <c r="C198" s="4" t="str">
        <f t="shared" si="32"/>
        <v>Davison</v>
      </c>
      <c r="D198" s="20">
        <v>179</v>
      </c>
      <c r="E198" s="20">
        <v>156</v>
      </c>
      <c r="F198" s="20"/>
      <c r="G198" s="22"/>
      <c r="H198" s="22"/>
      <c r="I198" s="22"/>
      <c r="J198" s="22"/>
      <c r="K198" s="22"/>
      <c r="L198" s="22"/>
      <c r="O198" s="38" t="s">
        <v>28</v>
      </c>
      <c r="P198" s="122" t="s">
        <v>263</v>
      </c>
      <c r="Q198" s="4" t="str">
        <f t="shared" si="33"/>
        <v>Sterling Heights Stevenson</v>
      </c>
      <c r="R198" s="20">
        <v>216</v>
      </c>
      <c r="S198" s="20">
        <v>171</v>
      </c>
      <c r="T198" s="20">
        <v>166</v>
      </c>
      <c r="U198" s="22"/>
      <c r="V198" s="22"/>
      <c r="W198" s="22"/>
      <c r="X198" s="22"/>
      <c r="Y198" s="22"/>
      <c r="Z198" s="22"/>
    </row>
    <row r="199" spans="1:26" ht="12.75">
      <c r="A199" s="38" t="s">
        <v>29</v>
      </c>
      <c r="B199" s="122" t="s">
        <v>270</v>
      </c>
      <c r="C199" s="4" t="str">
        <f t="shared" si="32"/>
        <v>Davison</v>
      </c>
      <c r="D199" s="4"/>
      <c r="E199" s="20"/>
      <c r="F199" s="20">
        <v>127</v>
      </c>
      <c r="G199" s="22"/>
      <c r="H199" s="22"/>
      <c r="I199" s="22"/>
      <c r="J199" s="22"/>
      <c r="K199" s="22"/>
      <c r="L199" s="22"/>
      <c r="O199" s="38" t="s">
        <v>29</v>
      </c>
      <c r="P199" s="122" t="s">
        <v>264</v>
      </c>
      <c r="Q199" s="4" t="str">
        <f t="shared" si="33"/>
        <v>Sterling Heights Stevenson</v>
      </c>
      <c r="R199" s="20">
        <v>157</v>
      </c>
      <c r="S199" s="20">
        <v>207</v>
      </c>
      <c r="T199" s="20">
        <v>201</v>
      </c>
      <c r="U199" s="22"/>
      <c r="V199" s="22"/>
      <c r="W199" s="22"/>
      <c r="X199" s="22"/>
      <c r="Y199" s="22"/>
      <c r="Z199" s="22"/>
    </row>
    <row r="200" spans="1:26" ht="12.75">
      <c r="A200" s="38" t="s">
        <v>30</v>
      </c>
      <c r="B200" s="122" t="s">
        <v>63</v>
      </c>
      <c r="C200" s="4" t="str">
        <f t="shared" si="32"/>
        <v>Davison</v>
      </c>
      <c r="D200" s="4"/>
      <c r="E200" s="20">
        <v>131</v>
      </c>
      <c r="F200" s="4"/>
      <c r="G200" s="22"/>
      <c r="H200" s="22"/>
      <c r="I200" s="22"/>
      <c r="J200" s="22"/>
      <c r="K200" s="22"/>
      <c r="L200" s="22"/>
      <c r="O200" s="38" t="s">
        <v>30</v>
      </c>
      <c r="P200" s="122" t="s">
        <v>63</v>
      </c>
      <c r="Q200" s="4" t="str">
        <f t="shared" si="33"/>
        <v>Sterling Heights Stevenson</v>
      </c>
      <c r="R200" s="20"/>
      <c r="S200" s="20"/>
      <c r="T200" s="4"/>
      <c r="U200" s="22"/>
      <c r="V200" s="22"/>
      <c r="W200" s="22"/>
      <c r="X200" s="22"/>
      <c r="Y200" s="22"/>
      <c r="Z200" s="22"/>
    </row>
    <row r="201" spans="1:26" ht="12.75">
      <c r="A201" s="4"/>
      <c r="B201" s="20" t="s">
        <v>63</v>
      </c>
      <c r="C201" s="4" t="str">
        <f t="shared" si="32"/>
        <v>Davison</v>
      </c>
      <c r="D201" s="20"/>
      <c r="E201" s="4"/>
      <c r="F201" s="20"/>
      <c r="G201" s="22"/>
      <c r="H201" s="22"/>
      <c r="I201" s="22"/>
      <c r="J201" s="22"/>
      <c r="K201" s="22"/>
      <c r="L201" s="22"/>
      <c r="O201" s="4"/>
      <c r="P201" s="4" t="s">
        <v>63</v>
      </c>
      <c r="Q201" s="4" t="str">
        <f t="shared" si="33"/>
        <v>Sterling Heights Stevenson</v>
      </c>
      <c r="R201" s="4"/>
      <c r="S201" s="4"/>
      <c r="T201" s="20"/>
      <c r="U201" s="22"/>
      <c r="V201" s="22"/>
      <c r="W201" s="22"/>
      <c r="X201" s="22"/>
      <c r="Y201" s="22"/>
      <c r="Z201" s="22"/>
    </row>
    <row r="202" spans="1:26" ht="12.75">
      <c r="A202" s="38">
        <v>37</v>
      </c>
      <c r="B202" s="20" t="s">
        <v>63</v>
      </c>
      <c r="C202" s="4" t="str">
        <f t="shared" si="32"/>
        <v>Davison</v>
      </c>
      <c r="D202" s="4"/>
      <c r="E202" s="4"/>
      <c r="F202" s="20"/>
      <c r="G202" s="22"/>
      <c r="H202" s="22"/>
      <c r="I202" s="22"/>
      <c r="J202" s="22"/>
      <c r="K202" s="22"/>
      <c r="L202" s="22"/>
      <c r="O202" s="38">
        <v>17</v>
      </c>
      <c r="P202" s="4" t="s">
        <v>63</v>
      </c>
      <c r="Q202" s="4" t="str">
        <f t="shared" si="33"/>
        <v>Sterling Heights Stevenson</v>
      </c>
      <c r="R202" s="4"/>
      <c r="S202" s="4"/>
      <c r="T202" s="4"/>
      <c r="U202" s="22"/>
      <c r="V202" s="22"/>
      <c r="W202" s="22"/>
      <c r="X202" s="22"/>
      <c r="Y202" s="22"/>
      <c r="Z202" s="22"/>
    </row>
    <row r="203" spans="1:26" ht="12.75">
      <c r="A203" s="4"/>
      <c r="B203" s="4" t="s">
        <v>63</v>
      </c>
      <c r="C203" s="4" t="str">
        <f t="shared" si="32"/>
        <v>Davison</v>
      </c>
      <c r="D203" s="4"/>
      <c r="E203" s="4"/>
      <c r="F203" s="4"/>
      <c r="G203" s="22"/>
      <c r="H203" s="22"/>
      <c r="I203" s="22"/>
      <c r="J203" s="22"/>
      <c r="K203" s="22"/>
      <c r="L203" s="22"/>
      <c r="O203" s="4"/>
      <c r="P203" s="4" t="s">
        <v>63</v>
      </c>
      <c r="Q203" s="4" t="str">
        <f t="shared" si="33"/>
        <v>Sterling Heights Stevenson</v>
      </c>
      <c r="R203" s="4"/>
      <c r="S203" s="4"/>
      <c r="T203" s="4"/>
      <c r="U203" s="22"/>
      <c r="V203" s="22"/>
      <c r="W203" s="22"/>
      <c r="X203" s="22"/>
      <c r="Y203" s="22"/>
      <c r="Z203" s="22"/>
    </row>
    <row r="204" spans="1:28" ht="12.75">
      <c r="A204" s="4"/>
      <c r="B204" s="6" t="s">
        <v>9</v>
      </c>
      <c r="C204" s="6" t="str">
        <f t="shared" si="32"/>
        <v>Davison</v>
      </c>
      <c r="D204" s="6">
        <f>SUM(D194:D203)</f>
        <v>890</v>
      </c>
      <c r="E204" s="6">
        <f>SUM(E194:E203)</f>
        <v>903</v>
      </c>
      <c r="F204" s="6">
        <f>SUM(F194:F203)</f>
        <v>855</v>
      </c>
      <c r="G204" s="6">
        <v>164</v>
      </c>
      <c r="H204" s="6">
        <v>179</v>
      </c>
      <c r="I204" s="6">
        <v>166</v>
      </c>
      <c r="J204" s="6">
        <v>186</v>
      </c>
      <c r="K204" s="6">
        <v>159</v>
      </c>
      <c r="L204" s="6">
        <v>221</v>
      </c>
      <c r="M204" s="10">
        <f>IF(G204="","",(SMALL(G204:L204,1)))</f>
        <v>159</v>
      </c>
      <c r="N204" s="89">
        <f>IF(G204="","",((SUM(D204:L204)-M204)))</f>
        <v>3564</v>
      </c>
      <c r="O204" s="4"/>
      <c r="P204" s="6" t="s">
        <v>9</v>
      </c>
      <c r="Q204" s="6" t="str">
        <f t="shared" si="33"/>
        <v>Sterling Heights Stevenson</v>
      </c>
      <c r="R204" s="6">
        <f>SUM(R194:R203)</f>
        <v>841</v>
      </c>
      <c r="S204" s="6">
        <f>SUM(S194:S203)</f>
        <v>796</v>
      </c>
      <c r="T204" s="6">
        <f>SUM(T194:T203)</f>
        <v>852</v>
      </c>
      <c r="U204" s="6">
        <v>160</v>
      </c>
      <c r="V204" s="6">
        <v>163</v>
      </c>
      <c r="W204" s="6">
        <v>184</v>
      </c>
      <c r="X204" s="6">
        <v>153</v>
      </c>
      <c r="Y204" s="6">
        <v>139</v>
      </c>
      <c r="Z204" s="6">
        <v>159</v>
      </c>
      <c r="AA204" s="10">
        <f>IF(U204="","",(SMALL(U204:Z204,1)))</f>
        <v>139</v>
      </c>
      <c r="AB204" s="6">
        <f>IF(U204="","",((SUM(R204:Z204)-AA204)))</f>
        <v>3308</v>
      </c>
    </row>
    <row r="205" spans="1:26" ht="12.75">
      <c r="A205" s="4"/>
      <c r="B205" s="2" t="s">
        <v>0</v>
      </c>
      <c r="C205" s="2" t="s">
        <v>1</v>
      </c>
      <c r="D205" s="2" t="s">
        <v>2</v>
      </c>
      <c r="E205" s="2" t="s">
        <v>3</v>
      </c>
      <c r="F205" s="2" t="s">
        <v>4</v>
      </c>
      <c r="G205" s="2" t="s">
        <v>5</v>
      </c>
      <c r="H205" s="2" t="s">
        <v>6</v>
      </c>
      <c r="I205" s="2" t="s">
        <v>7</v>
      </c>
      <c r="J205" s="2" t="s">
        <v>8</v>
      </c>
      <c r="K205" s="2" t="s">
        <v>24</v>
      </c>
      <c r="L205" s="2" t="s">
        <v>25</v>
      </c>
      <c r="O205" s="4"/>
      <c r="P205" s="2" t="s">
        <v>0</v>
      </c>
      <c r="Q205" s="2" t="s">
        <v>1</v>
      </c>
      <c r="R205" s="2" t="s">
        <v>2</v>
      </c>
      <c r="S205" s="2" t="s">
        <v>3</v>
      </c>
      <c r="T205" s="2" t="s">
        <v>4</v>
      </c>
      <c r="U205" s="2" t="s">
        <v>5</v>
      </c>
      <c r="V205" s="2" t="s">
        <v>6</v>
      </c>
      <c r="W205" s="2" t="s">
        <v>7</v>
      </c>
      <c r="X205" s="2" t="s">
        <v>8</v>
      </c>
      <c r="Y205" s="2" t="s">
        <v>24</v>
      </c>
      <c r="Z205" s="2" t="s">
        <v>25</v>
      </c>
    </row>
    <row r="206" spans="1:26" ht="12.75">
      <c r="A206" s="4"/>
      <c r="B206" s="122" t="s">
        <v>192</v>
      </c>
      <c r="C206" s="4" t="s">
        <v>86</v>
      </c>
      <c r="D206" s="4">
        <v>161</v>
      </c>
      <c r="E206" s="4">
        <v>187</v>
      </c>
      <c r="F206" s="4">
        <v>178</v>
      </c>
      <c r="G206" s="22"/>
      <c r="H206" s="22"/>
      <c r="I206" s="22"/>
      <c r="J206" s="22"/>
      <c r="K206" s="22"/>
      <c r="L206" s="22"/>
      <c r="O206" s="4"/>
      <c r="P206" s="122" t="s">
        <v>197</v>
      </c>
      <c r="Q206" s="4" t="s">
        <v>80</v>
      </c>
      <c r="R206" s="4">
        <v>157</v>
      </c>
      <c r="S206" s="4">
        <v>209</v>
      </c>
      <c r="T206" s="4">
        <v>249</v>
      </c>
      <c r="U206" s="22"/>
      <c r="V206" s="22"/>
      <c r="W206" s="22"/>
      <c r="X206" s="22"/>
      <c r="Y206" s="22"/>
      <c r="Z206" s="22"/>
    </row>
    <row r="207" spans="1:26" ht="12.75">
      <c r="A207" s="4"/>
      <c r="B207" s="122" t="s">
        <v>193</v>
      </c>
      <c r="C207" s="4" t="str">
        <f>C206</f>
        <v>Reese</v>
      </c>
      <c r="D207" s="20">
        <v>168</v>
      </c>
      <c r="E207" s="4">
        <v>125</v>
      </c>
      <c r="F207" s="4">
        <v>167</v>
      </c>
      <c r="G207" s="22"/>
      <c r="H207" s="22"/>
      <c r="I207" s="22"/>
      <c r="J207" s="22"/>
      <c r="K207" s="22"/>
      <c r="L207" s="22"/>
      <c r="O207" s="4"/>
      <c r="P207" s="122" t="s">
        <v>198</v>
      </c>
      <c r="Q207" s="4" t="str">
        <f>Q206</f>
        <v>Flint Kearsley</v>
      </c>
      <c r="R207" s="20">
        <v>132</v>
      </c>
      <c r="S207" s="4"/>
      <c r="T207" s="4">
        <v>193</v>
      </c>
      <c r="U207" s="22"/>
      <c r="V207" s="22"/>
      <c r="W207" s="22"/>
      <c r="X207" s="22"/>
      <c r="Y207" s="22"/>
      <c r="Z207" s="22"/>
    </row>
    <row r="208" spans="1:26" ht="12.75">
      <c r="A208" s="4"/>
      <c r="B208" s="122" t="s">
        <v>194</v>
      </c>
      <c r="C208" s="4" t="str">
        <f aca="true" t="shared" si="34" ref="C208:C216">C207</f>
        <v>Reese</v>
      </c>
      <c r="D208" s="20">
        <v>157</v>
      </c>
      <c r="E208" s="4">
        <v>115</v>
      </c>
      <c r="F208" s="4"/>
      <c r="G208" s="22"/>
      <c r="H208" s="22"/>
      <c r="I208" s="22"/>
      <c r="J208" s="22"/>
      <c r="K208" s="22"/>
      <c r="L208" s="22"/>
      <c r="O208" s="4"/>
      <c r="P208" s="122" t="s">
        <v>199</v>
      </c>
      <c r="Q208" s="4" t="str">
        <f aca="true" t="shared" si="35" ref="Q208:Q216">Q207</f>
        <v>Flint Kearsley</v>
      </c>
      <c r="R208" s="20">
        <v>209</v>
      </c>
      <c r="S208" s="4">
        <v>198</v>
      </c>
      <c r="T208" s="4">
        <v>192</v>
      </c>
      <c r="U208" s="22"/>
      <c r="V208" s="22"/>
      <c r="W208" s="22"/>
      <c r="X208" s="22"/>
      <c r="Y208" s="22"/>
      <c r="Z208" s="22"/>
    </row>
    <row r="209" spans="1:26" ht="12.75">
      <c r="A209" s="38" t="s">
        <v>27</v>
      </c>
      <c r="B209" s="122" t="s">
        <v>195</v>
      </c>
      <c r="C209" s="4" t="str">
        <f t="shared" si="34"/>
        <v>Reese</v>
      </c>
      <c r="D209" s="4"/>
      <c r="E209" s="4"/>
      <c r="F209" s="4">
        <v>131</v>
      </c>
      <c r="G209" s="22"/>
      <c r="H209" s="22"/>
      <c r="I209" s="22"/>
      <c r="J209" s="22"/>
      <c r="K209" s="22"/>
      <c r="L209" s="22"/>
      <c r="O209" s="38" t="s">
        <v>27</v>
      </c>
      <c r="P209" s="122" t="s">
        <v>200</v>
      </c>
      <c r="Q209" s="4" t="str">
        <f t="shared" si="35"/>
        <v>Flint Kearsley</v>
      </c>
      <c r="R209" s="20">
        <v>173</v>
      </c>
      <c r="S209" s="4">
        <v>189</v>
      </c>
      <c r="T209" s="20"/>
      <c r="U209" s="22"/>
      <c r="V209" s="22"/>
      <c r="W209" s="22"/>
      <c r="X209" s="22"/>
      <c r="Y209" s="22"/>
      <c r="Z209" s="22"/>
    </row>
    <row r="210" spans="1:26" ht="12.75">
      <c r="A210" s="38" t="s">
        <v>28</v>
      </c>
      <c r="B210" s="20" t="s">
        <v>288</v>
      </c>
      <c r="C210" s="4" t="str">
        <f t="shared" si="34"/>
        <v>Reese</v>
      </c>
      <c r="D210" s="20"/>
      <c r="E210" s="20">
        <v>169</v>
      </c>
      <c r="F210" s="20">
        <v>183</v>
      </c>
      <c r="G210" s="22"/>
      <c r="H210" s="22"/>
      <c r="I210" s="22"/>
      <c r="J210" s="22"/>
      <c r="K210" s="22"/>
      <c r="L210" s="22"/>
      <c r="O210" s="38" t="s">
        <v>28</v>
      </c>
      <c r="P210" s="115" t="s">
        <v>314</v>
      </c>
      <c r="Q210" s="4" t="str">
        <f t="shared" si="35"/>
        <v>Flint Kearsley</v>
      </c>
      <c r="R210" s="20"/>
      <c r="S210" s="20">
        <v>170</v>
      </c>
      <c r="T210" s="20"/>
      <c r="U210" s="22"/>
      <c r="V210" s="22"/>
      <c r="W210" s="22"/>
      <c r="X210" s="22"/>
      <c r="Y210" s="22"/>
      <c r="Z210" s="22"/>
    </row>
    <row r="211" spans="1:26" ht="12.75">
      <c r="A211" s="38" t="s">
        <v>29</v>
      </c>
      <c r="B211" s="122" t="s">
        <v>196</v>
      </c>
      <c r="C211" s="4" t="str">
        <f t="shared" si="34"/>
        <v>Reese</v>
      </c>
      <c r="D211" s="20">
        <v>152</v>
      </c>
      <c r="E211" s="20">
        <v>148</v>
      </c>
      <c r="F211" s="20">
        <v>131</v>
      </c>
      <c r="G211" s="22"/>
      <c r="H211" s="22"/>
      <c r="I211" s="22"/>
      <c r="J211" s="22"/>
      <c r="K211" s="22"/>
      <c r="L211" s="22"/>
      <c r="O211" s="38" t="s">
        <v>29</v>
      </c>
      <c r="P211" s="122" t="s">
        <v>201</v>
      </c>
      <c r="Q211" s="4" t="str">
        <f t="shared" si="35"/>
        <v>Flint Kearsley</v>
      </c>
      <c r="R211" s="20">
        <v>147</v>
      </c>
      <c r="S211" s="20"/>
      <c r="T211" s="20">
        <v>156</v>
      </c>
      <c r="U211" s="22"/>
      <c r="V211" s="22"/>
      <c r="W211" s="22"/>
      <c r="X211" s="22"/>
      <c r="Y211" s="22"/>
      <c r="Z211" s="22"/>
    </row>
    <row r="212" spans="1:26" ht="12.75">
      <c r="A212" s="38" t="s">
        <v>30</v>
      </c>
      <c r="B212" s="122" t="s">
        <v>63</v>
      </c>
      <c r="C212" s="4" t="str">
        <f t="shared" si="34"/>
        <v>Reese</v>
      </c>
      <c r="D212" s="20">
        <v>132</v>
      </c>
      <c r="E212" s="20"/>
      <c r="F212" s="20"/>
      <c r="G212" s="22"/>
      <c r="H212" s="22"/>
      <c r="I212" s="22"/>
      <c r="J212" s="22"/>
      <c r="K212" s="22"/>
      <c r="L212" s="22"/>
      <c r="O212" s="38" t="s">
        <v>30</v>
      </c>
      <c r="P212" s="122" t="s">
        <v>202</v>
      </c>
      <c r="Q212" s="4" t="str">
        <f t="shared" si="35"/>
        <v>Flint Kearsley</v>
      </c>
      <c r="R212" s="4"/>
      <c r="S212" s="20">
        <v>202</v>
      </c>
      <c r="T212" s="20">
        <v>159</v>
      </c>
      <c r="U212" s="22"/>
      <c r="V212" s="22"/>
      <c r="W212" s="22"/>
      <c r="X212" s="22"/>
      <c r="Y212" s="22"/>
      <c r="Z212" s="22"/>
    </row>
    <row r="213" spans="1:26" ht="12.75">
      <c r="A213" s="4"/>
      <c r="B213" s="20" t="s">
        <v>63</v>
      </c>
      <c r="C213" s="4" t="str">
        <f t="shared" si="34"/>
        <v>Reese</v>
      </c>
      <c r="D213" s="20"/>
      <c r="E213" s="20"/>
      <c r="F213" s="20"/>
      <c r="G213" s="22"/>
      <c r="H213" s="22"/>
      <c r="I213" s="22"/>
      <c r="J213" s="22"/>
      <c r="K213" s="22"/>
      <c r="L213" s="22"/>
      <c r="O213" s="4"/>
      <c r="P213" s="4" t="s">
        <v>63</v>
      </c>
      <c r="Q213" s="4" t="str">
        <f t="shared" si="35"/>
        <v>Flint Kearsley</v>
      </c>
      <c r="R213" s="20"/>
      <c r="S213" s="20"/>
      <c r="T213" s="20"/>
      <c r="U213" s="22"/>
      <c r="V213" s="22"/>
      <c r="W213" s="22"/>
      <c r="X213" s="22"/>
      <c r="Y213" s="22"/>
      <c r="Z213" s="22"/>
    </row>
    <row r="214" spans="1:26" ht="12.75">
      <c r="A214" s="38">
        <v>38</v>
      </c>
      <c r="B214" s="4" t="s">
        <v>63</v>
      </c>
      <c r="C214" s="4" t="str">
        <f t="shared" si="34"/>
        <v>Reese</v>
      </c>
      <c r="D214" s="20"/>
      <c r="E214" s="4"/>
      <c r="F214" s="4"/>
      <c r="G214" s="22"/>
      <c r="H214" s="22"/>
      <c r="I214" s="22"/>
      <c r="J214" s="22"/>
      <c r="K214" s="22"/>
      <c r="L214" s="22"/>
      <c r="O214" s="38">
        <v>18</v>
      </c>
      <c r="P214" s="4" t="s">
        <v>63</v>
      </c>
      <c r="Q214" s="4" t="str">
        <f t="shared" si="35"/>
        <v>Flint Kearsley</v>
      </c>
      <c r="R214" s="20"/>
      <c r="S214" s="4"/>
      <c r="T214" s="4"/>
      <c r="U214" s="22"/>
      <c r="V214" s="22"/>
      <c r="W214" s="22"/>
      <c r="X214" s="22"/>
      <c r="Y214" s="22"/>
      <c r="Z214" s="22"/>
    </row>
    <row r="215" spans="1:26" ht="12.75">
      <c r="A215" s="4"/>
      <c r="B215" s="4" t="s">
        <v>63</v>
      </c>
      <c r="C215" s="4" t="str">
        <f t="shared" si="34"/>
        <v>Reese</v>
      </c>
      <c r="D215" s="4"/>
      <c r="E215" s="4"/>
      <c r="F215" s="4"/>
      <c r="G215" s="22"/>
      <c r="H215" s="22"/>
      <c r="I215" s="22"/>
      <c r="J215" s="22"/>
      <c r="K215" s="22"/>
      <c r="L215" s="22"/>
      <c r="O215" s="4"/>
      <c r="P215" s="4" t="s">
        <v>63</v>
      </c>
      <c r="Q215" s="4" t="str">
        <f t="shared" si="35"/>
        <v>Flint Kearsley</v>
      </c>
      <c r="R215" s="4"/>
      <c r="S215" s="4"/>
      <c r="T215" s="4"/>
      <c r="U215" s="22"/>
      <c r="V215" s="22"/>
      <c r="W215" s="22"/>
      <c r="X215" s="22"/>
      <c r="Y215" s="22"/>
      <c r="Z215" s="22"/>
    </row>
    <row r="216" spans="1:28" ht="12.75">
      <c r="A216" s="4"/>
      <c r="B216" s="6" t="s">
        <v>9</v>
      </c>
      <c r="C216" s="6" t="str">
        <f t="shared" si="34"/>
        <v>Reese</v>
      </c>
      <c r="D216" s="6">
        <f>SUM(D206:D215)</f>
        <v>770</v>
      </c>
      <c r="E216" s="6">
        <f>SUM(E206:E215)</f>
        <v>744</v>
      </c>
      <c r="F216" s="6">
        <f>SUM(F206:F215)</f>
        <v>790</v>
      </c>
      <c r="G216" s="6">
        <v>125</v>
      </c>
      <c r="H216" s="6">
        <v>142</v>
      </c>
      <c r="I216" s="6">
        <v>144</v>
      </c>
      <c r="J216" s="6">
        <v>128</v>
      </c>
      <c r="K216" s="6">
        <v>131</v>
      </c>
      <c r="L216" s="6">
        <v>181</v>
      </c>
      <c r="M216" s="10">
        <f>IF(G216="","",(SMALL(G216:L216,1)))</f>
        <v>125</v>
      </c>
      <c r="N216" s="89">
        <f>IF(G216="","",((SUM(D216:L216)-M216)))</f>
        <v>3030</v>
      </c>
      <c r="O216" s="4"/>
      <c r="P216" s="6" t="s">
        <v>9</v>
      </c>
      <c r="Q216" s="6" t="str">
        <f t="shared" si="35"/>
        <v>Flint Kearsley</v>
      </c>
      <c r="R216" s="6">
        <f>SUM(R206:R215)</f>
        <v>818</v>
      </c>
      <c r="S216" s="6">
        <f>SUM(S206:S215)</f>
        <v>968</v>
      </c>
      <c r="T216" s="6">
        <f>SUM(T206:T215)</f>
        <v>949</v>
      </c>
      <c r="U216" s="6">
        <v>169</v>
      </c>
      <c r="V216" s="6">
        <v>212</v>
      </c>
      <c r="W216" s="6">
        <v>163</v>
      </c>
      <c r="X216" s="6">
        <v>149</v>
      </c>
      <c r="Y216" s="6">
        <v>156</v>
      </c>
      <c r="Z216" s="6">
        <v>198</v>
      </c>
      <c r="AA216" s="10">
        <f>IF(U216="","",(SMALL(U216:Z216,1)))</f>
        <v>149</v>
      </c>
      <c r="AB216" s="6">
        <f>IF(U216="","",((SUM(R216:Z216)-AA216)))</f>
        <v>3633</v>
      </c>
    </row>
    <row r="217" spans="1:26" ht="12.75">
      <c r="A217" s="4"/>
      <c r="B217" s="2" t="s">
        <v>0</v>
      </c>
      <c r="C217" s="2" t="s">
        <v>1</v>
      </c>
      <c r="D217" s="2" t="s">
        <v>2</v>
      </c>
      <c r="E217" s="2" t="s">
        <v>3</v>
      </c>
      <c r="F217" s="2" t="s">
        <v>4</v>
      </c>
      <c r="G217" s="2" t="s">
        <v>5</v>
      </c>
      <c r="H217" s="2" t="s">
        <v>6</v>
      </c>
      <c r="I217" s="2" t="s">
        <v>7</v>
      </c>
      <c r="J217" s="2" t="s">
        <v>8</v>
      </c>
      <c r="K217" s="2" t="s">
        <v>24</v>
      </c>
      <c r="L217" s="2" t="s">
        <v>25</v>
      </c>
      <c r="O217" s="4"/>
      <c r="P217" s="2" t="s">
        <v>0</v>
      </c>
      <c r="Q217" s="2" t="s">
        <v>1</v>
      </c>
      <c r="R217" s="2" t="s">
        <v>2</v>
      </c>
      <c r="S217" s="2" t="s">
        <v>3</v>
      </c>
      <c r="T217" s="2" t="s">
        <v>4</v>
      </c>
      <c r="U217" s="2" t="s">
        <v>5</v>
      </c>
      <c r="V217" s="2" t="s">
        <v>6</v>
      </c>
      <c r="W217" s="2" t="s">
        <v>7</v>
      </c>
      <c r="X217" s="2" t="s">
        <v>8</v>
      </c>
      <c r="Y217" s="2" t="s">
        <v>24</v>
      </c>
      <c r="Z217" s="2" t="s">
        <v>25</v>
      </c>
    </row>
    <row r="218" spans="1:26" ht="12.75">
      <c r="A218" s="4"/>
      <c r="B218" s="122"/>
      <c r="C218" s="4"/>
      <c r="D218" s="4"/>
      <c r="E218" s="4"/>
      <c r="F218" s="4"/>
      <c r="G218" s="22"/>
      <c r="H218" s="22"/>
      <c r="I218" s="22"/>
      <c r="J218" s="22"/>
      <c r="K218" s="22"/>
      <c r="L218" s="22"/>
      <c r="O218" s="4"/>
      <c r="P218" s="122"/>
      <c r="Q218" s="4"/>
      <c r="R218" s="4"/>
      <c r="S218" s="4"/>
      <c r="T218" s="4"/>
      <c r="U218" s="22"/>
      <c r="V218" s="22"/>
      <c r="W218" s="22"/>
      <c r="X218" s="22"/>
      <c r="Y218" s="22"/>
      <c r="Z218" s="22"/>
    </row>
    <row r="219" spans="1:26" ht="12.75">
      <c r="A219" s="4"/>
      <c r="B219" s="122"/>
      <c r="C219" s="4">
        <f>C218</f>
        <v>0</v>
      </c>
      <c r="D219" s="4"/>
      <c r="E219" s="4"/>
      <c r="F219" s="4"/>
      <c r="G219" s="22"/>
      <c r="H219" s="22"/>
      <c r="I219" s="22"/>
      <c r="J219" s="22"/>
      <c r="K219" s="22"/>
      <c r="L219" s="22"/>
      <c r="O219" s="4"/>
      <c r="P219" s="122"/>
      <c r="Q219" s="4">
        <f>Q218</f>
        <v>0</v>
      </c>
      <c r="R219" s="4"/>
      <c r="S219" s="4"/>
      <c r="T219" s="4"/>
      <c r="U219" s="22"/>
      <c r="V219" s="22"/>
      <c r="W219" s="22"/>
      <c r="X219" s="22"/>
      <c r="Y219" s="22"/>
      <c r="Z219" s="22"/>
    </row>
    <row r="220" spans="1:26" ht="12.75">
      <c r="A220" s="4"/>
      <c r="B220" s="122"/>
      <c r="C220" s="4">
        <f aca="true" t="shared" si="36" ref="C220:C228">C219</f>
        <v>0</v>
      </c>
      <c r="D220" s="4"/>
      <c r="E220" s="4"/>
      <c r="F220" s="4"/>
      <c r="G220" s="22"/>
      <c r="H220" s="22"/>
      <c r="I220" s="22"/>
      <c r="J220" s="22"/>
      <c r="K220" s="22"/>
      <c r="L220" s="22"/>
      <c r="O220" s="4"/>
      <c r="P220" s="122"/>
      <c r="Q220" s="4">
        <f aca="true" t="shared" si="37" ref="Q220:Q228">Q219</f>
        <v>0</v>
      </c>
      <c r="R220" s="4"/>
      <c r="S220" s="4"/>
      <c r="T220" s="4"/>
      <c r="U220" s="22"/>
      <c r="V220" s="22"/>
      <c r="W220" s="22"/>
      <c r="X220" s="22"/>
      <c r="Y220" s="22"/>
      <c r="Z220" s="22"/>
    </row>
    <row r="221" spans="1:26" ht="12.75">
      <c r="A221" s="38" t="s">
        <v>27</v>
      </c>
      <c r="B221" s="122"/>
      <c r="C221" s="4">
        <f t="shared" si="36"/>
        <v>0</v>
      </c>
      <c r="D221" s="4"/>
      <c r="E221" s="20"/>
      <c r="F221" s="4"/>
      <c r="G221" s="22"/>
      <c r="H221" s="22"/>
      <c r="I221" s="22"/>
      <c r="J221" s="22"/>
      <c r="K221" s="22"/>
      <c r="L221" s="22"/>
      <c r="O221" s="38" t="s">
        <v>27</v>
      </c>
      <c r="P221" s="122"/>
      <c r="Q221" s="4">
        <f t="shared" si="37"/>
        <v>0</v>
      </c>
      <c r="R221" s="20"/>
      <c r="S221" s="20"/>
      <c r="T221" s="20"/>
      <c r="U221" s="22"/>
      <c r="V221" s="22"/>
      <c r="W221" s="22"/>
      <c r="X221" s="22"/>
      <c r="Y221" s="22"/>
      <c r="Z221" s="22"/>
    </row>
    <row r="222" spans="1:26" ht="12.75">
      <c r="A222" s="38" t="s">
        <v>28</v>
      </c>
      <c r="B222" s="122"/>
      <c r="C222" s="4">
        <f t="shared" si="36"/>
        <v>0</v>
      </c>
      <c r="D222" s="20"/>
      <c r="E222" s="20"/>
      <c r="F222" s="4"/>
      <c r="G222" s="22"/>
      <c r="H222" s="22"/>
      <c r="I222" s="22"/>
      <c r="J222" s="22"/>
      <c r="K222" s="22"/>
      <c r="L222" s="22"/>
      <c r="O222" s="38" t="s">
        <v>28</v>
      </c>
      <c r="P222" s="122"/>
      <c r="Q222" s="4">
        <f t="shared" si="37"/>
        <v>0</v>
      </c>
      <c r="R222" s="20"/>
      <c r="S222" s="20"/>
      <c r="T222" s="20"/>
      <c r="U222" s="22"/>
      <c r="V222" s="22"/>
      <c r="W222" s="22"/>
      <c r="X222" s="22"/>
      <c r="Y222" s="22"/>
      <c r="Z222" s="22"/>
    </row>
    <row r="223" spans="1:26" ht="12.75">
      <c r="A223" s="38" t="s">
        <v>29</v>
      </c>
      <c r="B223" s="122"/>
      <c r="C223" s="4">
        <f t="shared" si="36"/>
        <v>0</v>
      </c>
      <c r="D223" s="20"/>
      <c r="E223" s="20"/>
      <c r="F223" s="20"/>
      <c r="G223" s="22"/>
      <c r="H223" s="22"/>
      <c r="I223" s="22"/>
      <c r="J223" s="22"/>
      <c r="K223" s="22"/>
      <c r="L223" s="22"/>
      <c r="O223" s="38" t="s">
        <v>29</v>
      </c>
      <c r="P223" s="122"/>
      <c r="Q223" s="4">
        <f t="shared" si="37"/>
        <v>0</v>
      </c>
      <c r="R223" s="4"/>
      <c r="S223" s="20"/>
      <c r="T223" s="20"/>
      <c r="U223" s="22"/>
      <c r="V223" s="22"/>
      <c r="W223" s="22"/>
      <c r="X223" s="22"/>
      <c r="Y223" s="22"/>
      <c r="Z223" s="22"/>
    </row>
    <row r="224" spans="1:26" ht="12.75">
      <c r="A224" s="38" t="s">
        <v>30</v>
      </c>
      <c r="B224" s="122"/>
      <c r="C224" s="4">
        <f t="shared" si="36"/>
        <v>0</v>
      </c>
      <c r="D224" s="4"/>
      <c r="E224" s="4"/>
      <c r="F224" s="4"/>
      <c r="G224" s="22"/>
      <c r="H224" s="22"/>
      <c r="I224" s="22"/>
      <c r="J224" s="22"/>
      <c r="K224" s="22"/>
      <c r="L224" s="22"/>
      <c r="O224" s="38" t="s">
        <v>30</v>
      </c>
      <c r="P224" s="122"/>
      <c r="Q224" s="4">
        <f t="shared" si="37"/>
        <v>0</v>
      </c>
      <c r="R224" s="4"/>
      <c r="S224" s="20"/>
      <c r="T224" s="4"/>
      <c r="U224" s="22"/>
      <c r="V224" s="22"/>
      <c r="W224" s="22"/>
      <c r="X224" s="22"/>
      <c r="Y224" s="22"/>
      <c r="Z224" s="22"/>
    </row>
    <row r="225" spans="1:26" ht="12.75">
      <c r="A225" s="4"/>
      <c r="B225" s="20" t="s">
        <v>63</v>
      </c>
      <c r="C225" s="4">
        <f t="shared" si="36"/>
        <v>0</v>
      </c>
      <c r="D225" s="4"/>
      <c r="E225" s="4"/>
      <c r="F225" s="4"/>
      <c r="G225" s="22"/>
      <c r="H225" s="22"/>
      <c r="I225" s="22"/>
      <c r="J225" s="22"/>
      <c r="K225" s="22"/>
      <c r="L225" s="22"/>
      <c r="O225" s="4"/>
      <c r="P225" s="4" t="s">
        <v>63</v>
      </c>
      <c r="Q225" s="4">
        <f t="shared" si="37"/>
        <v>0</v>
      </c>
      <c r="R225" s="4"/>
      <c r="S225" s="4"/>
      <c r="T225" s="4"/>
      <c r="U225" s="22"/>
      <c r="V225" s="22"/>
      <c r="W225" s="22"/>
      <c r="X225" s="22"/>
      <c r="Y225" s="22"/>
      <c r="Z225" s="22"/>
    </row>
    <row r="226" spans="1:26" ht="12.75">
      <c r="A226" s="38">
        <v>39</v>
      </c>
      <c r="B226" s="20" t="s">
        <v>63</v>
      </c>
      <c r="C226" s="4">
        <f t="shared" si="36"/>
        <v>0</v>
      </c>
      <c r="D226" s="4"/>
      <c r="E226" s="20"/>
      <c r="F226" s="4"/>
      <c r="G226" s="22"/>
      <c r="H226" s="22"/>
      <c r="I226" s="22"/>
      <c r="J226" s="22"/>
      <c r="K226" s="22"/>
      <c r="L226" s="22"/>
      <c r="O226" s="38">
        <v>19</v>
      </c>
      <c r="P226" s="4" t="s">
        <v>63</v>
      </c>
      <c r="Q226" s="4">
        <f t="shared" si="37"/>
        <v>0</v>
      </c>
      <c r="R226" s="4"/>
      <c r="S226" s="4"/>
      <c r="T226" s="4"/>
      <c r="U226" s="22"/>
      <c r="V226" s="22"/>
      <c r="W226" s="22"/>
      <c r="X226" s="22"/>
      <c r="Y226" s="22"/>
      <c r="Z226" s="22"/>
    </row>
    <row r="227" spans="1:26" ht="12.75">
      <c r="A227" s="4"/>
      <c r="B227" s="4" t="s">
        <v>63</v>
      </c>
      <c r="C227" s="4">
        <f t="shared" si="36"/>
        <v>0</v>
      </c>
      <c r="D227" s="4"/>
      <c r="E227" s="4"/>
      <c r="F227" s="4"/>
      <c r="G227" s="22"/>
      <c r="H227" s="22"/>
      <c r="I227" s="22"/>
      <c r="J227" s="22"/>
      <c r="K227" s="22"/>
      <c r="L227" s="22"/>
      <c r="O227" s="4"/>
      <c r="P227" s="4" t="s">
        <v>63</v>
      </c>
      <c r="Q227" s="4">
        <f t="shared" si="37"/>
        <v>0</v>
      </c>
      <c r="R227" s="4"/>
      <c r="S227" s="4"/>
      <c r="T227" s="4"/>
      <c r="U227" s="22"/>
      <c r="V227" s="22"/>
      <c r="W227" s="22"/>
      <c r="X227" s="22"/>
      <c r="Y227" s="22"/>
      <c r="Z227" s="22"/>
    </row>
    <row r="228" spans="1:28" ht="12.75">
      <c r="A228" s="4"/>
      <c r="B228" s="6" t="s">
        <v>9</v>
      </c>
      <c r="C228" s="6">
        <f t="shared" si="36"/>
        <v>0</v>
      </c>
      <c r="D228" s="6">
        <f>SUM(D218:D227)</f>
        <v>0</v>
      </c>
      <c r="E228" s="6">
        <f>SUM(E218:E227)</f>
        <v>0</v>
      </c>
      <c r="F228" s="6">
        <f>SUM(F218:F227)</f>
        <v>0</v>
      </c>
      <c r="G228" s="6"/>
      <c r="H228" s="6"/>
      <c r="I228" s="6"/>
      <c r="J228" s="6"/>
      <c r="K228" s="6"/>
      <c r="L228" s="6"/>
      <c r="M228" s="10">
        <f>IF(G228="","",(SMALL(G228:L228,1)))</f>
      </c>
      <c r="N228" s="89">
        <f>IF(G228="","",((SUM(D228:L228)-M228)))</f>
      </c>
      <c r="O228" s="4"/>
      <c r="P228" s="6" t="s">
        <v>9</v>
      </c>
      <c r="Q228" s="6">
        <f t="shared" si="37"/>
        <v>0</v>
      </c>
      <c r="R228" s="6">
        <f>SUM(R218:R227)</f>
        <v>0</v>
      </c>
      <c r="S228" s="6">
        <f>SUM(S218:S227)</f>
        <v>0</v>
      </c>
      <c r="T228" s="6">
        <f>SUM(T218:T227)</f>
        <v>0</v>
      </c>
      <c r="U228" s="6"/>
      <c r="V228" s="6"/>
      <c r="W228" s="6"/>
      <c r="X228" s="10"/>
      <c r="Y228" s="6"/>
      <c r="Z228" s="6"/>
      <c r="AA228" s="10">
        <f>IF(U228="","",(SMALL(U228:Z228,1)))</f>
      </c>
      <c r="AB228" s="6">
        <f>IF(U228="","",((SUM(R228:Z228)-AA228)))</f>
      </c>
    </row>
    <row r="229" spans="1:26" ht="12.75">
      <c r="A229" s="4"/>
      <c r="B229" s="2" t="s">
        <v>0</v>
      </c>
      <c r="C229" s="2" t="s">
        <v>1</v>
      </c>
      <c r="D229" s="2" t="s">
        <v>2</v>
      </c>
      <c r="E229" s="2" t="s">
        <v>3</v>
      </c>
      <c r="F229" s="2" t="s">
        <v>4</v>
      </c>
      <c r="G229" s="2" t="s">
        <v>5</v>
      </c>
      <c r="H229" s="2" t="s">
        <v>6</v>
      </c>
      <c r="I229" s="2" t="s">
        <v>7</v>
      </c>
      <c r="J229" s="2" t="s">
        <v>8</v>
      </c>
      <c r="K229" s="2" t="s">
        <v>24</v>
      </c>
      <c r="L229" s="2" t="s">
        <v>25</v>
      </c>
      <c r="O229" s="4"/>
      <c r="P229" s="2" t="s">
        <v>0</v>
      </c>
      <c r="Q229" s="2" t="s">
        <v>1</v>
      </c>
      <c r="R229" s="2" t="s">
        <v>2</v>
      </c>
      <c r="S229" s="2" t="s">
        <v>3</v>
      </c>
      <c r="T229" s="2" t="s">
        <v>4</v>
      </c>
      <c r="U229" s="2" t="s">
        <v>5</v>
      </c>
      <c r="V229" s="2" t="s">
        <v>6</v>
      </c>
      <c r="W229" s="2" t="s">
        <v>7</v>
      </c>
      <c r="X229" s="2" t="s">
        <v>8</v>
      </c>
      <c r="Y229" s="2" t="s">
        <v>24</v>
      </c>
      <c r="Z229" s="2" t="s">
        <v>25</v>
      </c>
    </row>
    <row r="230" spans="1:26" ht="12.75">
      <c r="A230" s="4"/>
      <c r="B230" s="114"/>
      <c r="C230" s="4"/>
      <c r="D230" s="4"/>
      <c r="E230" s="4"/>
      <c r="F230" s="4"/>
      <c r="G230" s="22"/>
      <c r="H230" s="22"/>
      <c r="I230" s="22"/>
      <c r="J230" s="22"/>
      <c r="K230" s="22"/>
      <c r="L230" s="22"/>
      <c r="O230" s="4"/>
      <c r="P230" s="4"/>
      <c r="Q230" s="4"/>
      <c r="R230" s="4"/>
      <c r="S230" s="4"/>
      <c r="T230" s="4"/>
      <c r="U230" s="22"/>
      <c r="V230" s="22"/>
      <c r="W230" s="22"/>
      <c r="X230" s="22"/>
      <c r="Y230" s="22"/>
      <c r="Z230" s="22"/>
    </row>
    <row r="231" spans="1:26" ht="12.75">
      <c r="A231" s="4"/>
      <c r="B231" s="114"/>
      <c r="C231" s="4">
        <f>C230</f>
        <v>0</v>
      </c>
      <c r="D231" s="4"/>
      <c r="E231" s="4"/>
      <c r="F231" s="4"/>
      <c r="G231" s="22"/>
      <c r="H231" s="22"/>
      <c r="I231" s="22"/>
      <c r="J231" s="22"/>
      <c r="K231" s="22"/>
      <c r="L231" s="22"/>
      <c r="O231" s="4"/>
      <c r="P231" s="20"/>
      <c r="Q231" s="4">
        <f>Q230</f>
        <v>0</v>
      </c>
      <c r="R231" s="4"/>
      <c r="S231" s="4"/>
      <c r="T231" s="4"/>
      <c r="U231" s="22"/>
      <c r="V231" s="22"/>
      <c r="W231" s="22"/>
      <c r="X231" s="22"/>
      <c r="Y231" s="22"/>
      <c r="Z231" s="22"/>
    </row>
    <row r="232" spans="1:26" ht="12.75">
      <c r="A232" s="4"/>
      <c r="B232" s="114"/>
      <c r="C232" s="4">
        <f aca="true" t="shared" si="38" ref="C232:C240">C231</f>
        <v>0</v>
      </c>
      <c r="D232" s="20"/>
      <c r="E232" s="4"/>
      <c r="F232" s="4"/>
      <c r="G232" s="22"/>
      <c r="H232" s="22"/>
      <c r="I232" s="22"/>
      <c r="J232" s="22"/>
      <c r="K232" s="22"/>
      <c r="L232" s="22"/>
      <c r="O232" s="4"/>
      <c r="P232" s="20"/>
      <c r="Q232" s="4">
        <f aca="true" t="shared" si="39" ref="Q232:Q240">Q231</f>
        <v>0</v>
      </c>
      <c r="R232" s="20"/>
      <c r="S232" s="4"/>
      <c r="T232" s="4"/>
      <c r="U232" s="22"/>
      <c r="V232" s="22"/>
      <c r="W232" s="22"/>
      <c r="X232" s="22"/>
      <c r="Y232" s="22"/>
      <c r="Z232" s="22"/>
    </row>
    <row r="233" spans="1:26" ht="12.75">
      <c r="A233" s="38" t="s">
        <v>27</v>
      </c>
      <c r="B233" s="114"/>
      <c r="C233" s="4">
        <f t="shared" si="38"/>
        <v>0</v>
      </c>
      <c r="D233" s="20"/>
      <c r="E233" s="20"/>
      <c r="F233" s="20"/>
      <c r="G233" s="22"/>
      <c r="H233" s="22"/>
      <c r="I233" s="22"/>
      <c r="J233" s="22"/>
      <c r="K233" s="22"/>
      <c r="L233" s="22"/>
      <c r="O233" s="38" t="s">
        <v>27</v>
      </c>
      <c r="P233" s="20"/>
      <c r="Q233" s="4">
        <f t="shared" si="39"/>
        <v>0</v>
      </c>
      <c r="R233" s="4"/>
      <c r="S233" s="4"/>
      <c r="T233" s="4"/>
      <c r="U233" s="22"/>
      <c r="V233" s="22"/>
      <c r="W233" s="22"/>
      <c r="X233" s="22"/>
      <c r="Y233" s="22"/>
      <c r="Z233" s="22"/>
    </row>
    <row r="234" spans="1:26" ht="12.75">
      <c r="A234" s="38" t="s">
        <v>28</v>
      </c>
      <c r="B234" s="114"/>
      <c r="C234" s="4">
        <f t="shared" si="38"/>
        <v>0</v>
      </c>
      <c r="D234" s="20"/>
      <c r="E234" s="20"/>
      <c r="F234" s="20"/>
      <c r="G234" s="22"/>
      <c r="H234" s="22"/>
      <c r="I234" s="22"/>
      <c r="J234" s="22"/>
      <c r="K234" s="22"/>
      <c r="L234" s="22"/>
      <c r="O234" s="38" t="s">
        <v>28</v>
      </c>
      <c r="P234" s="20"/>
      <c r="Q234" s="4">
        <f t="shared" si="39"/>
        <v>0</v>
      </c>
      <c r="R234" s="4"/>
      <c r="S234" s="4"/>
      <c r="T234" s="4"/>
      <c r="U234" s="22"/>
      <c r="V234" s="22"/>
      <c r="W234" s="22"/>
      <c r="X234" s="22"/>
      <c r="Y234" s="22"/>
      <c r="Z234" s="22"/>
    </row>
    <row r="235" spans="1:26" ht="12.75">
      <c r="A235" s="38" t="s">
        <v>29</v>
      </c>
      <c r="B235" s="114"/>
      <c r="C235" s="4">
        <f t="shared" si="38"/>
        <v>0</v>
      </c>
      <c r="D235" s="20"/>
      <c r="E235" s="20"/>
      <c r="F235" s="20"/>
      <c r="G235" s="22"/>
      <c r="H235" s="22"/>
      <c r="I235" s="22"/>
      <c r="J235" s="22"/>
      <c r="K235" s="22"/>
      <c r="L235" s="22"/>
      <c r="O235" s="38" t="s">
        <v>29</v>
      </c>
      <c r="P235" s="20"/>
      <c r="Q235" s="4">
        <f t="shared" si="39"/>
        <v>0</v>
      </c>
      <c r="R235" s="20"/>
      <c r="S235" s="4"/>
      <c r="T235" s="4"/>
      <c r="U235" s="22"/>
      <c r="V235" s="22"/>
      <c r="W235" s="22"/>
      <c r="X235" s="22"/>
      <c r="Y235" s="22"/>
      <c r="Z235" s="22"/>
    </row>
    <row r="236" spans="1:26" ht="12.75">
      <c r="A236" s="38" t="s">
        <v>30</v>
      </c>
      <c r="B236" s="114"/>
      <c r="C236" s="4">
        <f t="shared" si="38"/>
        <v>0</v>
      </c>
      <c r="D236" s="4"/>
      <c r="E236" s="4"/>
      <c r="F236" s="20"/>
      <c r="G236" s="22"/>
      <c r="H236" s="22"/>
      <c r="I236" s="22"/>
      <c r="J236" s="22"/>
      <c r="K236" s="22"/>
      <c r="L236" s="22"/>
      <c r="O236" s="38" t="s">
        <v>30</v>
      </c>
      <c r="P236" s="4"/>
      <c r="Q236" s="4">
        <f t="shared" si="39"/>
        <v>0</v>
      </c>
      <c r="R236" s="4"/>
      <c r="S236" s="4"/>
      <c r="T236" s="4"/>
      <c r="U236" s="22"/>
      <c r="V236" s="22"/>
      <c r="W236" s="22"/>
      <c r="X236" s="22"/>
      <c r="Y236" s="22"/>
      <c r="Z236" s="22"/>
    </row>
    <row r="237" spans="1:26" ht="12.75">
      <c r="A237" s="4"/>
      <c r="B237" s="114" t="s">
        <v>63</v>
      </c>
      <c r="C237" s="4">
        <f t="shared" si="38"/>
        <v>0</v>
      </c>
      <c r="D237" s="4"/>
      <c r="E237" s="4"/>
      <c r="F237" s="4"/>
      <c r="G237" s="22"/>
      <c r="H237" s="22"/>
      <c r="I237" s="22"/>
      <c r="J237" s="22"/>
      <c r="K237" s="22"/>
      <c r="L237" s="22"/>
      <c r="O237" s="4"/>
      <c r="P237" s="4"/>
      <c r="Q237" s="4">
        <f t="shared" si="39"/>
        <v>0</v>
      </c>
      <c r="R237" s="4"/>
      <c r="S237" s="4"/>
      <c r="T237" s="4"/>
      <c r="U237" s="22"/>
      <c r="V237" s="22"/>
      <c r="W237" s="22"/>
      <c r="X237" s="22"/>
      <c r="Y237" s="22"/>
      <c r="Z237" s="22"/>
    </row>
    <row r="238" spans="1:26" ht="12.75">
      <c r="A238" s="38">
        <v>40</v>
      </c>
      <c r="B238" s="114" t="s">
        <v>63</v>
      </c>
      <c r="C238" s="4">
        <f t="shared" si="38"/>
        <v>0</v>
      </c>
      <c r="D238" s="20"/>
      <c r="E238" s="4"/>
      <c r="F238" s="4"/>
      <c r="G238" s="22"/>
      <c r="H238" s="22"/>
      <c r="I238" s="22"/>
      <c r="J238" s="22"/>
      <c r="K238" s="22"/>
      <c r="L238" s="22"/>
      <c r="O238" s="38">
        <v>20</v>
      </c>
      <c r="P238" s="4"/>
      <c r="Q238" s="4">
        <f t="shared" si="39"/>
        <v>0</v>
      </c>
      <c r="R238" s="20"/>
      <c r="S238" s="4"/>
      <c r="T238" s="4"/>
      <c r="U238" s="22"/>
      <c r="V238" s="22"/>
      <c r="W238" s="22"/>
      <c r="X238" s="22"/>
      <c r="Y238" s="22"/>
      <c r="Z238" s="22"/>
    </row>
    <row r="239" spans="1:26" ht="12.75">
      <c r="A239" s="4"/>
      <c r="B239" s="114" t="s">
        <v>63</v>
      </c>
      <c r="C239" s="4">
        <f t="shared" si="38"/>
        <v>0</v>
      </c>
      <c r="D239" s="4"/>
      <c r="E239" s="4"/>
      <c r="F239" s="4"/>
      <c r="G239" s="22"/>
      <c r="H239" s="22"/>
      <c r="I239" s="22"/>
      <c r="J239" s="22"/>
      <c r="K239" s="22"/>
      <c r="L239" s="22"/>
      <c r="O239" s="4"/>
      <c r="P239" s="4"/>
      <c r="Q239" s="4">
        <f t="shared" si="39"/>
        <v>0</v>
      </c>
      <c r="R239" s="4"/>
      <c r="S239" s="4"/>
      <c r="T239" s="4"/>
      <c r="U239" s="22"/>
      <c r="V239" s="22"/>
      <c r="W239" s="22"/>
      <c r="X239" s="22"/>
      <c r="Y239" s="22"/>
      <c r="Z239" s="22"/>
    </row>
    <row r="240" spans="1:28" ht="12.75">
      <c r="A240" s="4"/>
      <c r="B240" s="114" t="s">
        <v>9</v>
      </c>
      <c r="C240" s="6">
        <f t="shared" si="38"/>
        <v>0</v>
      </c>
      <c r="D240" s="6">
        <f>SUM(D230:D239)</f>
        <v>0</v>
      </c>
      <c r="E240" s="6">
        <f>SUM(E230:E239)</f>
        <v>0</v>
      </c>
      <c r="F240" s="6">
        <f>SUM(F230:F239)</f>
        <v>0</v>
      </c>
      <c r="G240" s="6"/>
      <c r="H240" s="6"/>
      <c r="I240" s="6"/>
      <c r="J240" s="6"/>
      <c r="K240" s="6"/>
      <c r="L240" s="6"/>
      <c r="M240" s="10">
        <f>IF(G240="","",(SMALL(G240:L240,1)))</f>
      </c>
      <c r="N240" s="89">
        <f>IF(G240="","",((SUM(D240:L240)-M240)))</f>
      </c>
      <c r="O240" s="4"/>
      <c r="P240" s="6" t="s">
        <v>9</v>
      </c>
      <c r="Q240" s="6">
        <f t="shared" si="39"/>
        <v>0</v>
      </c>
      <c r="R240" s="6">
        <f>SUM(R230:R239)</f>
        <v>0</v>
      </c>
      <c r="S240" s="6">
        <f>SUM(S230:S239)</f>
        <v>0</v>
      </c>
      <c r="T240" s="6">
        <f>SUM(T230:T239)</f>
        <v>0</v>
      </c>
      <c r="U240" s="6"/>
      <c r="V240" s="6"/>
      <c r="W240" s="6"/>
      <c r="X240" s="6"/>
      <c r="Y240" s="6"/>
      <c r="Z240" s="6"/>
      <c r="AA240" s="10">
        <f>IF(U240="","",(SMALL(U240:Z240,1)))</f>
      </c>
      <c r="AB240" s="6">
        <f>IF(U240="","",((SUM(R240:Z240)-AA240)))</f>
      </c>
    </row>
    <row r="241" spans="1:26" ht="12.75">
      <c r="A241" s="4"/>
      <c r="B241" s="2" t="s">
        <v>0</v>
      </c>
      <c r="C241" s="2" t="s">
        <v>1</v>
      </c>
      <c r="D241" s="2" t="s">
        <v>2</v>
      </c>
      <c r="E241" s="2" t="s">
        <v>3</v>
      </c>
      <c r="F241" s="2" t="s">
        <v>4</v>
      </c>
      <c r="G241" s="2" t="s">
        <v>5</v>
      </c>
      <c r="H241" s="2" t="s">
        <v>6</v>
      </c>
      <c r="I241" s="2" t="s">
        <v>7</v>
      </c>
      <c r="J241" s="2" t="s">
        <v>8</v>
      </c>
      <c r="K241" s="2" t="s">
        <v>24</v>
      </c>
      <c r="L241" s="2" t="s">
        <v>25</v>
      </c>
      <c r="O241" s="4"/>
      <c r="P241" s="2" t="s">
        <v>0</v>
      </c>
      <c r="Q241" s="2" t="s">
        <v>1</v>
      </c>
      <c r="R241" s="2" t="s">
        <v>2</v>
      </c>
      <c r="S241" s="2" t="s">
        <v>3</v>
      </c>
      <c r="T241" s="2" t="s">
        <v>4</v>
      </c>
      <c r="U241" s="2" t="s">
        <v>5</v>
      </c>
      <c r="V241" s="2" t="s">
        <v>6</v>
      </c>
      <c r="W241" s="2" t="s">
        <v>7</v>
      </c>
      <c r="X241" s="2" t="s">
        <v>8</v>
      </c>
      <c r="Y241" s="2" t="s">
        <v>24</v>
      </c>
      <c r="Z241" s="2" t="s">
        <v>25</v>
      </c>
    </row>
    <row r="242" spans="1:26" ht="12.75">
      <c r="A242" s="4"/>
      <c r="B242" s="4"/>
      <c r="C242" s="4"/>
      <c r="D242" s="4"/>
      <c r="E242" s="4"/>
      <c r="F242" s="4"/>
      <c r="G242" s="22"/>
      <c r="H242" s="22"/>
      <c r="I242" s="22"/>
      <c r="J242" s="22"/>
      <c r="K242" s="22"/>
      <c r="L242" s="22"/>
      <c r="O242" s="4"/>
      <c r="P242" s="4"/>
      <c r="Q242" s="4"/>
      <c r="R242" s="4"/>
      <c r="S242" s="4"/>
      <c r="T242" s="4"/>
      <c r="U242" s="22"/>
      <c r="V242" s="22"/>
      <c r="W242" s="22"/>
      <c r="X242" s="22"/>
      <c r="Y242" s="22"/>
      <c r="Z242" s="22"/>
    </row>
    <row r="243" spans="1:26" ht="12.75">
      <c r="A243" s="4"/>
      <c r="B243" s="20"/>
      <c r="C243" s="4">
        <f>C242</f>
        <v>0</v>
      </c>
      <c r="D243" s="4"/>
      <c r="E243" s="4"/>
      <c r="F243" s="4"/>
      <c r="G243" s="22"/>
      <c r="H243" s="22"/>
      <c r="I243" s="22"/>
      <c r="J243" s="22"/>
      <c r="K243" s="22"/>
      <c r="L243" s="22"/>
      <c r="O243" s="4"/>
      <c r="P243" s="4"/>
      <c r="Q243" s="4">
        <f>Q242</f>
        <v>0</v>
      </c>
      <c r="R243" s="4"/>
      <c r="S243" s="4"/>
      <c r="T243" s="4"/>
      <c r="U243" s="22"/>
      <c r="V243" s="22"/>
      <c r="W243" s="22"/>
      <c r="X243" s="22"/>
      <c r="Y243" s="22"/>
      <c r="Z243" s="22"/>
    </row>
    <row r="244" spans="1:26" ht="12.75">
      <c r="A244" s="4"/>
      <c r="B244" s="20"/>
      <c r="C244" s="4">
        <f aca="true" t="shared" si="40" ref="C244:C252">C243</f>
        <v>0</v>
      </c>
      <c r="D244" s="4"/>
      <c r="E244" s="4"/>
      <c r="F244" s="4"/>
      <c r="G244" s="22"/>
      <c r="H244" s="22"/>
      <c r="I244" s="22"/>
      <c r="J244" s="22"/>
      <c r="K244" s="22"/>
      <c r="L244" s="22"/>
      <c r="O244" s="4"/>
      <c r="P244" s="4"/>
      <c r="Q244" s="4">
        <f aca="true" t="shared" si="41" ref="Q244:Q252">Q243</f>
        <v>0</v>
      </c>
      <c r="R244" s="4"/>
      <c r="S244" s="4"/>
      <c r="T244" s="4"/>
      <c r="U244" s="22"/>
      <c r="V244" s="22"/>
      <c r="W244" s="22"/>
      <c r="X244" s="22"/>
      <c r="Y244" s="22"/>
      <c r="Z244" s="22"/>
    </row>
    <row r="245" spans="1:26" ht="12.75">
      <c r="A245" s="38" t="s">
        <v>27</v>
      </c>
      <c r="B245" s="20"/>
      <c r="C245" s="4">
        <f t="shared" si="40"/>
        <v>0</v>
      </c>
      <c r="D245" s="4"/>
      <c r="E245" s="4"/>
      <c r="F245" s="4"/>
      <c r="G245" s="22"/>
      <c r="H245" s="22"/>
      <c r="I245" s="22"/>
      <c r="J245" s="22"/>
      <c r="K245" s="22"/>
      <c r="L245" s="22"/>
      <c r="O245" s="38" t="s">
        <v>27</v>
      </c>
      <c r="P245" s="4"/>
      <c r="Q245" s="4">
        <f t="shared" si="41"/>
        <v>0</v>
      </c>
      <c r="R245" s="4"/>
      <c r="S245" s="4"/>
      <c r="T245" s="4"/>
      <c r="U245" s="22"/>
      <c r="V245" s="22"/>
      <c r="W245" s="22"/>
      <c r="X245" s="22"/>
      <c r="Y245" s="22"/>
      <c r="Z245" s="22"/>
    </row>
    <row r="246" spans="1:26" ht="12.75">
      <c r="A246" s="38" t="s">
        <v>28</v>
      </c>
      <c r="B246" s="20"/>
      <c r="C246" s="4">
        <f t="shared" si="40"/>
        <v>0</v>
      </c>
      <c r="D246" s="4"/>
      <c r="E246" s="20"/>
      <c r="F246" s="20"/>
      <c r="G246" s="22"/>
      <c r="H246" s="22"/>
      <c r="I246" s="22"/>
      <c r="J246" s="22"/>
      <c r="K246" s="22"/>
      <c r="L246" s="22"/>
      <c r="O246" s="38" t="s">
        <v>28</v>
      </c>
      <c r="P246" s="4"/>
      <c r="Q246" s="4">
        <f t="shared" si="41"/>
        <v>0</v>
      </c>
      <c r="R246" s="4"/>
      <c r="S246" s="4"/>
      <c r="T246" s="4"/>
      <c r="U246" s="22"/>
      <c r="V246" s="22"/>
      <c r="W246" s="22"/>
      <c r="X246" s="22"/>
      <c r="Y246" s="22"/>
      <c r="Z246" s="22"/>
    </row>
    <row r="247" spans="1:26" ht="12.75">
      <c r="A247" s="38" t="s">
        <v>29</v>
      </c>
      <c r="B247" s="20"/>
      <c r="C247" s="4">
        <f t="shared" si="40"/>
        <v>0</v>
      </c>
      <c r="D247" s="4"/>
      <c r="E247" s="20"/>
      <c r="F247" s="20"/>
      <c r="G247" s="22"/>
      <c r="H247" s="22"/>
      <c r="I247" s="22"/>
      <c r="J247" s="22"/>
      <c r="K247" s="22"/>
      <c r="L247" s="22"/>
      <c r="O247" s="38" t="s">
        <v>29</v>
      </c>
      <c r="P247" s="4"/>
      <c r="Q247" s="4">
        <f t="shared" si="41"/>
        <v>0</v>
      </c>
      <c r="R247" s="4"/>
      <c r="S247" s="4"/>
      <c r="T247" s="4"/>
      <c r="U247" s="22"/>
      <c r="V247" s="22"/>
      <c r="W247" s="22"/>
      <c r="X247" s="22"/>
      <c r="Y247" s="22"/>
      <c r="Z247" s="22"/>
    </row>
    <row r="248" spans="1:26" ht="12.75">
      <c r="A248" s="38" t="s">
        <v>30</v>
      </c>
      <c r="B248" s="20"/>
      <c r="C248" s="4">
        <f t="shared" si="40"/>
        <v>0</v>
      </c>
      <c r="D248" s="4"/>
      <c r="E248" s="4"/>
      <c r="F248" s="4"/>
      <c r="G248" s="22"/>
      <c r="H248" s="22"/>
      <c r="I248" s="22"/>
      <c r="J248" s="22"/>
      <c r="K248" s="22"/>
      <c r="L248" s="22"/>
      <c r="O248" s="38" t="s">
        <v>30</v>
      </c>
      <c r="P248" s="4"/>
      <c r="Q248" s="4">
        <f t="shared" si="41"/>
        <v>0</v>
      </c>
      <c r="R248" s="4"/>
      <c r="S248" s="4"/>
      <c r="T248" s="4"/>
      <c r="U248" s="22"/>
      <c r="V248" s="22"/>
      <c r="W248" s="22"/>
      <c r="X248" s="22"/>
      <c r="Y248" s="22"/>
      <c r="Z248" s="22"/>
    </row>
    <row r="249" spans="1:26" ht="12.75">
      <c r="A249" s="4"/>
      <c r="B249" s="20" t="s">
        <v>63</v>
      </c>
      <c r="C249" s="4">
        <f t="shared" si="40"/>
        <v>0</v>
      </c>
      <c r="D249" s="4"/>
      <c r="E249" s="4"/>
      <c r="F249" s="4"/>
      <c r="G249" s="22"/>
      <c r="H249" s="22"/>
      <c r="I249" s="22"/>
      <c r="J249" s="22"/>
      <c r="K249" s="22"/>
      <c r="L249" s="22"/>
      <c r="O249" s="4"/>
      <c r="P249" s="4"/>
      <c r="Q249" s="4">
        <f t="shared" si="41"/>
        <v>0</v>
      </c>
      <c r="R249" s="4"/>
      <c r="S249" s="4"/>
      <c r="T249" s="4"/>
      <c r="U249" s="22"/>
      <c r="V249" s="22"/>
      <c r="W249" s="22"/>
      <c r="X249" s="22"/>
      <c r="Y249" s="22"/>
      <c r="Z249" s="22"/>
    </row>
    <row r="250" spans="1:26" ht="12.75">
      <c r="A250" s="38">
        <v>41</v>
      </c>
      <c r="B250" s="20" t="s">
        <v>63</v>
      </c>
      <c r="C250" s="4">
        <f t="shared" si="40"/>
        <v>0</v>
      </c>
      <c r="D250" s="4"/>
      <c r="E250" s="4"/>
      <c r="F250" s="4"/>
      <c r="G250" s="22"/>
      <c r="H250" s="22"/>
      <c r="I250" s="22"/>
      <c r="J250" s="22"/>
      <c r="K250" s="22"/>
      <c r="L250" s="22"/>
      <c r="O250" s="38">
        <v>21</v>
      </c>
      <c r="P250" s="4"/>
      <c r="Q250" s="4">
        <f t="shared" si="41"/>
        <v>0</v>
      </c>
      <c r="R250" s="4"/>
      <c r="S250" s="4"/>
      <c r="T250" s="4"/>
      <c r="U250" s="22"/>
      <c r="V250" s="22"/>
      <c r="W250" s="22"/>
      <c r="X250" s="22"/>
      <c r="Y250" s="22"/>
      <c r="Z250" s="22"/>
    </row>
    <row r="251" spans="1:26" ht="12.75">
      <c r="A251" s="4"/>
      <c r="B251" s="20" t="s">
        <v>63</v>
      </c>
      <c r="C251" s="4">
        <f t="shared" si="40"/>
        <v>0</v>
      </c>
      <c r="D251" s="4"/>
      <c r="E251" s="4"/>
      <c r="F251" s="4"/>
      <c r="G251" s="22"/>
      <c r="H251" s="22"/>
      <c r="I251" s="22"/>
      <c r="J251" s="22"/>
      <c r="K251" s="22"/>
      <c r="L251" s="22"/>
      <c r="O251" s="4"/>
      <c r="P251" s="4"/>
      <c r="Q251" s="4">
        <f t="shared" si="41"/>
        <v>0</v>
      </c>
      <c r="R251" s="4"/>
      <c r="S251" s="4"/>
      <c r="T251" s="4"/>
      <c r="U251" s="22"/>
      <c r="V251" s="22"/>
      <c r="W251" s="22"/>
      <c r="X251" s="22"/>
      <c r="Y251" s="22"/>
      <c r="Z251" s="22"/>
    </row>
    <row r="252" spans="1:28" ht="12.75">
      <c r="A252" s="4"/>
      <c r="B252" s="6" t="s">
        <v>9</v>
      </c>
      <c r="C252" s="6">
        <f t="shared" si="40"/>
        <v>0</v>
      </c>
      <c r="D252" s="6">
        <f>SUM(D242:D251)</f>
        <v>0</v>
      </c>
      <c r="E252" s="6">
        <f>SUM(E242:E251)</f>
        <v>0</v>
      </c>
      <c r="F252" s="6">
        <f>SUM(F242:F251)</f>
        <v>0</v>
      </c>
      <c r="G252" s="6"/>
      <c r="H252" s="6"/>
      <c r="I252" s="6"/>
      <c r="J252" s="6"/>
      <c r="K252" s="6"/>
      <c r="L252" s="6"/>
      <c r="M252" s="10">
        <f>IF(G252="","",(SMALL(G252:L252,1)))</f>
      </c>
      <c r="N252" s="89">
        <f>IF(G252="","",((SUM(D252:L252)-M252)))</f>
      </c>
      <c r="O252" s="4"/>
      <c r="P252" s="6" t="s">
        <v>9</v>
      </c>
      <c r="Q252" s="6">
        <f t="shared" si="41"/>
        <v>0</v>
      </c>
      <c r="R252" s="6">
        <f>SUM(R242:R251)</f>
        <v>0</v>
      </c>
      <c r="S252" s="6">
        <f>SUM(S242:S251)</f>
        <v>0</v>
      </c>
      <c r="T252" s="6">
        <f>SUM(T242:T251)</f>
        <v>0</v>
      </c>
      <c r="U252" s="6"/>
      <c r="V252" s="6"/>
      <c r="W252" s="6"/>
      <c r="X252" s="6"/>
      <c r="Y252" s="6"/>
      <c r="Z252" s="6"/>
      <c r="AA252" s="10">
        <f>IF(U252="","",(SMALL(U252:Z252,1)))</f>
      </c>
      <c r="AB252" s="6">
        <f>IF(U252="","",((SUM(R252:Z252)-AA252)))</f>
      </c>
    </row>
    <row r="253" spans="1:26" ht="12.75">
      <c r="A253" s="4"/>
      <c r="B253" s="2" t="s">
        <v>0</v>
      </c>
      <c r="C253" s="2" t="s">
        <v>1</v>
      </c>
      <c r="D253" s="2" t="s">
        <v>2</v>
      </c>
      <c r="E253" s="2" t="s">
        <v>3</v>
      </c>
      <c r="F253" s="2" t="s">
        <v>4</v>
      </c>
      <c r="G253" s="2" t="s">
        <v>5</v>
      </c>
      <c r="H253" s="2" t="s">
        <v>6</v>
      </c>
      <c r="I253" s="2" t="s">
        <v>7</v>
      </c>
      <c r="J253" s="2" t="s">
        <v>8</v>
      </c>
      <c r="K253" s="2" t="s">
        <v>24</v>
      </c>
      <c r="L253" s="2" t="s">
        <v>25</v>
      </c>
      <c r="O253" s="4"/>
      <c r="P253" s="2" t="s">
        <v>0</v>
      </c>
      <c r="Q253" s="2" t="s">
        <v>1</v>
      </c>
      <c r="R253" s="2" t="s">
        <v>2</v>
      </c>
      <c r="S253" s="2" t="s">
        <v>3</v>
      </c>
      <c r="T253" s="2" t="s">
        <v>4</v>
      </c>
      <c r="U253" s="2" t="s">
        <v>5</v>
      </c>
      <c r="V253" s="2" t="s">
        <v>6</v>
      </c>
      <c r="W253" s="2" t="s">
        <v>7</v>
      </c>
      <c r="X253" s="2" t="s">
        <v>8</v>
      </c>
      <c r="Y253" s="2" t="s">
        <v>24</v>
      </c>
      <c r="Z253" s="2" t="s">
        <v>25</v>
      </c>
    </row>
    <row r="254" spans="1:26" ht="12.75">
      <c r="A254" s="4"/>
      <c r="B254" s="4"/>
      <c r="C254" s="4"/>
      <c r="D254" s="20"/>
      <c r="E254" s="4"/>
      <c r="F254" s="4"/>
      <c r="G254" s="22"/>
      <c r="H254" s="22"/>
      <c r="I254" s="22"/>
      <c r="J254" s="22"/>
      <c r="K254" s="22"/>
      <c r="L254" s="22"/>
      <c r="O254" s="4"/>
      <c r="P254" s="4"/>
      <c r="Q254" s="4"/>
      <c r="R254" s="20"/>
      <c r="S254" s="4"/>
      <c r="T254" s="4"/>
      <c r="U254" s="22"/>
      <c r="V254" s="22"/>
      <c r="W254" s="22"/>
      <c r="X254" s="22"/>
      <c r="Y254" s="22"/>
      <c r="Z254" s="22"/>
    </row>
    <row r="255" spans="1:26" ht="12.75">
      <c r="A255" s="4"/>
      <c r="B255" s="4"/>
      <c r="C255" s="4">
        <f>C254</f>
        <v>0</v>
      </c>
      <c r="D255" s="20"/>
      <c r="E255" s="4"/>
      <c r="F255" s="4"/>
      <c r="G255" s="22"/>
      <c r="H255" s="22"/>
      <c r="I255" s="22"/>
      <c r="J255" s="22"/>
      <c r="K255" s="22"/>
      <c r="L255" s="22"/>
      <c r="O255" s="4"/>
      <c r="P255" s="4"/>
      <c r="Q255" s="4">
        <f>Q254</f>
        <v>0</v>
      </c>
      <c r="R255" s="20"/>
      <c r="S255" s="4"/>
      <c r="T255" s="4"/>
      <c r="U255" s="22"/>
      <c r="V255" s="22"/>
      <c r="W255" s="22"/>
      <c r="X255" s="22"/>
      <c r="Y255" s="22"/>
      <c r="Z255" s="22"/>
    </row>
    <row r="256" spans="1:26" ht="12.75">
      <c r="A256" s="4"/>
      <c r="B256" s="4"/>
      <c r="C256" s="4">
        <f aca="true" t="shared" si="42" ref="C256:C264">C255</f>
        <v>0</v>
      </c>
      <c r="D256" s="20"/>
      <c r="E256" s="4"/>
      <c r="F256" s="4"/>
      <c r="G256" s="22"/>
      <c r="H256" s="22"/>
      <c r="I256" s="22"/>
      <c r="J256" s="22"/>
      <c r="K256" s="22"/>
      <c r="L256" s="22"/>
      <c r="O256" s="4"/>
      <c r="P256" s="4"/>
      <c r="Q256" s="4">
        <f aca="true" t="shared" si="43" ref="Q256:Q264">Q255</f>
        <v>0</v>
      </c>
      <c r="R256" s="20"/>
      <c r="S256" s="4"/>
      <c r="T256" s="4"/>
      <c r="U256" s="22"/>
      <c r="V256" s="22"/>
      <c r="W256" s="22"/>
      <c r="X256" s="22"/>
      <c r="Y256" s="22"/>
      <c r="Z256" s="22"/>
    </row>
    <row r="257" spans="1:26" ht="12.75">
      <c r="A257" s="38" t="s">
        <v>27</v>
      </c>
      <c r="B257" s="4"/>
      <c r="C257" s="4">
        <f t="shared" si="42"/>
        <v>0</v>
      </c>
      <c r="D257" s="20"/>
      <c r="E257" s="4"/>
      <c r="F257" s="4"/>
      <c r="G257" s="22"/>
      <c r="H257" s="22"/>
      <c r="I257" s="22"/>
      <c r="J257" s="22"/>
      <c r="K257" s="22"/>
      <c r="L257" s="22"/>
      <c r="O257" s="38" t="s">
        <v>27</v>
      </c>
      <c r="P257" s="4"/>
      <c r="Q257" s="4">
        <f t="shared" si="43"/>
        <v>0</v>
      </c>
      <c r="R257" s="20"/>
      <c r="S257" s="4"/>
      <c r="T257" s="4"/>
      <c r="U257" s="22"/>
      <c r="V257" s="22"/>
      <c r="W257" s="22"/>
      <c r="X257" s="22"/>
      <c r="Y257" s="22"/>
      <c r="Z257" s="22"/>
    </row>
    <row r="258" spans="1:26" ht="12.75">
      <c r="A258" s="38" t="s">
        <v>28</v>
      </c>
      <c r="B258" s="4"/>
      <c r="C258" s="4">
        <f t="shared" si="42"/>
        <v>0</v>
      </c>
      <c r="D258" s="20"/>
      <c r="E258" s="4"/>
      <c r="F258" s="4"/>
      <c r="G258" s="22"/>
      <c r="H258" s="22"/>
      <c r="I258" s="22"/>
      <c r="J258" s="22"/>
      <c r="K258" s="22"/>
      <c r="L258" s="22"/>
      <c r="O258" s="38" t="s">
        <v>28</v>
      </c>
      <c r="P258" s="4"/>
      <c r="Q258" s="4">
        <f t="shared" si="43"/>
        <v>0</v>
      </c>
      <c r="R258" s="20"/>
      <c r="S258" s="4"/>
      <c r="T258" s="4"/>
      <c r="U258" s="22"/>
      <c r="V258" s="22"/>
      <c r="W258" s="22"/>
      <c r="X258" s="22"/>
      <c r="Y258" s="22"/>
      <c r="Z258" s="22"/>
    </row>
    <row r="259" spans="1:26" ht="12.75">
      <c r="A259" s="38" t="s">
        <v>29</v>
      </c>
      <c r="B259" s="4"/>
      <c r="C259" s="4">
        <f t="shared" si="42"/>
        <v>0</v>
      </c>
      <c r="D259" s="20"/>
      <c r="E259" s="4"/>
      <c r="F259" s="4"/>
      <c r="G259" s="22"/>
      <c r="H259" s="22"/>
      <c r="I259" s="22"/>
      <c r="J259" s="22"/>
      <c r="K259" s="22"/>
      <c r="L259" s="22"/>
      <c r="O259" s="38" t="s">
        <v>29</v>
      </c>
      <c r="P259" s="4"/>
      <c r="Q259" s="4">
        <f t="shared" si="43"/>
        <v>0</v>
      </c>
      <c r="R259" s="20"/>
      <c r="S259" s="4"/>
      <c r="T259" s="4"/>
      <c r="U259" s="22"/>
      <c r="V259" s="22"/>
      <c r="W259" s="22"/>
      <c r="X259" s="22"/>
      <c r="Y259" s="22"/>
      <c r="Z259" s="22"/>
    </row>
    <row r="260" spans="1:26" ht="12.75">
      <c r="A260" s="38" t="s">
        <v>30</v>
      </c>
      <c r="B260" s="4"/>
      <c r="C260" s="4">
        <f t="shared" si="42"/>
        <v>0</v>
      </c>
      <c r="D260" s="20"/>
      <c r="E260" s="4"/>
      <c r="F260" s="4"/>
      <c r="G260" s="22"/>
      <c r="H260" s="22"/>
      <c r="I260" s="22"/>
      <c r="J260" s="22"/>
      <c r="K260" s="22"/>
      <c r="L260" s="22"/>
      <c r="O260" s="38" t="s">
        <v>30</v>
      </c>
      <c r="P260" s="4"/>
      <c r="Q260" s="4">
        <f t="shared" si="43"/>
        <v>0</v>
      </c>
      <c r="R260" s="20"/>
      <c r="S260" s="4"/>
      <c r="T260" s="4"/>
      <c r="U260" s="22"/>
      <c r="V260" s="22"/>
      <c r="W260" s="22"/>
      <c r="X260" s="22"/>
      <c r="Y260" s="22"/>
      <c r="Z260" s="22"/>
    </row>
    <row r="261" spans="1:26" ht="12.75">
      <c r="A261" s="4"/>
      <c r="B261" s="4"/>
      <c r="C261" s="4">
        <f t="shared" si="42"/>
        <v>0</v>
      </c>
      <c r="D261" s="20"/>
      <c r="E261" s="4"/>
      <c r="F261" s="4"/>
      <c r="G261" s="22"/>
      <c r="H261" s="22"/>
      <c r="I261" s="22"/>
      <c r="J261" s="22"/>
      <c r="K261" s="22"/>
      <c r="L261" s="22"/>
      <c r="O261" s="4"/>
      <c r="P261" s="4"/>
      <c r="Q261" s="4">
        <f t="shared" si="43"/>
        <v>0</v>
      </c>
      <c r="R261" s="20"/>
      <c r="S261" s="4"/>
      <c r="T261" s="4"/>
      <c r="U261" s="22"/>
      <c r="V261" s="22"/>
      <c r="W261" s="22"/>
      <c r="X261" s="22"/>
      <c r="Y261" s="22"/>
      <c r="Z261" s="22"/>
    </row>
    <row r="262" spans="1:26" ht="12.75">
      <c r="A262" s="38">
        <v>42</v>
      </c>
      <c r="B262" s="4"/>
      <c r="C262" s="4">
        <f t="shared" si="42"/>
        <v>0</v>
      </c>
      <c r="D262" s="20"/>
      <c r="E262" s="4"/>
      <c r="F262" s="4"/>
      <c r="G262" s="22"/>
      <c r="H262" s="22"/>
      <c r="I262" s="22"/>
      <c r="J262" s="22"/>
      <c r="K262" s="22"/>
      <c r="L262" s="22"/>
      <c r="O262" s="38">
        <v>22</v>
      </c>
      <c r="P262" s="4"/>
      <c r="Q262" s="4">
        <f t="shared" si="43"/>
        <v>0</v>
      </c>
      <c r="R262" s="20"/>
      <c r="S262" s="4"/>
      <c r="T262" s="4"/>
      <c r="U262" s="22"/>
      <c r="V262" s="22"/>
      <c r="W262" s="22"/>
      <c r="X262" s="22"/>
      <c r="Y262" s="22"/>
      <c r="Z262" s="22"/>
    </row>
    <row r="263" spans="1:26" ht="12.75">
      <c r="A263" s="4"/>
      <c r="B263" s="4"/>
      <c r="C263" s="4">
        <f t="shared" si="42"/>
        <v>0</v>
      </c>
      <c r="D263" s="20"/>
      <c r="E263" s="4"/>
      <c r="F263" s="4"/>
      <c r="G263" s="22"/>
      <c r="H263" s="22"/>
      <c r="I263" s="22"/>
      <c r="J263" s="22"/>
      <c r="K263" s="22"/>
      <c r="L263" s="22"/>
      <c r="O263" s="4"/>
      <c r="P263" s="4"/>
      <c r="Q263" s="4">
        <f t="shared" si="43"/>
        <v>0</v>
      </c>
      <c r="R263" s="20"/>
      <c r="S263" s="4"/>
      <c r="T263" s="4"/>
      <c r="U263" s="22"/>
      <c r="V263" s="22"/>
      <c r="W263" s="22"/>
      <c r="X263" s="22"/>
      <c r="Y263" s="22"/>
      <c r="Z263" s="22"/>
    </row>
    <row r="264" spans="1:28" ht="12.75">
      <c r="A264" s="4"/>
      <c r="B264" s="6" t="s">
        <v>9</v>
      </c>
      <c r="C264" s="6">
        <f t="shared" si="42"/>
        <v>0</v>
      </c>
      <c r="D264" s="6">
        <f>SUM(D254:D263)</f>
        <v>0</v>
      </c>
      <c r="E264" s="6">
        <f>SUM(E254:E263)</f>
        <v>0</v>
      </c>
      <c r="F264" s="6">
        <f>SUM(F254:F263)</f>
        <v>0</v>
      </c>
      <c r="G264" s="6"/>
      <c r="H264" s="6"/>
      <c r="I264" s="6"/>
      <c r="J264" s="6"/>
      <c r="K264" s="6"/>
      <c r="L264" s="6"/>
      <c r="M264" s="10">
        <f>IF(G264="","",(SMALL(G264:L264,1)))</f>
      </c>
      <c r="N264" s="89">
        <f>IF(G264="","",((SUM(D264:L264)-M264)))</f>
      </c>
      <c r="O264" s="4"/>
      <c r="P264" s="6" t="s">
        <v>9</v>
      </c>
      <c r="Q264" s="6">
        <f t="shared" si="43"/>
        <v>0</v>
      </c>
      <c r="R264" s="6">
        <f>SUM(R254:R263)</f>
        <v>0</v>
      </c>
      <c r="S264" s="6">
        <f>SUM(S254:S263)</f>
        <v>0</v>
      </c>
      <c r="T264" s="6">
        <f>SUM(T254:T263)</f>
        <v>0</v>
      </c>
      <c r="U264" s="6"/>
      <c r="V264" s="6"/>
      <c r="W264" s="6"/>
      <c r="X264" s="6"/>
      <c r="Y264" s="6"/>
      <c r="Z264" s="6"/>
      <c r="AA264" s="10">
        <f>IF(U264="","",(SMALL(U264:Z264,1)))</f>
      </c>
      <c r="AB264" s="6">
        <f>IF(U264="","",((SUM(R264:Z264)-AA264)))</f>
      </c>
    </row>
    <row r="265" spans="1:26" ht="12.75">
      <c r="A265" s="4"/>
      <c r="B265" s="2" t="s">
        <v>0</v>
      </c>
      <c r="C265" s="2" t="s">
        <v>1</v>
      </c>
      <c r="D265" s="2" t="s">
        <v>2</v>
      </c>
      <c r="E265" s="2" t="s">
        <v>3</v>
      </c>
      <c r="F265" s="2" t="s">
        <v>4</v>
      </c>
      <c r="G265" s="2" t="s">
        <v>5</v>
      </c>
      <c r="H265" s="2" t="s">
        <v>6</v>
      </c>
      <c r="I265" s="2" t="s">
        <v>7</v>
      </c>
      <c r="J265" s="2" t="s">
        <v>8</v>
      </c>
      <c r="K265" s="2" t="s">
        <v>24</v>
      </c>
      <c r="L265" s="2" t="s">
        <v>25</v>
      </c>
      <c r="O265" s="4"/>
      <c r="P265" s="2" t="s">
        <v>0</v>
      </c>
      <c r="Q265" s="2" t="s">
        <v>1</v>
      </c>
      <c r="R265" s="2" t="s">
        <v>2</v>
      </c>
      <c r="S265" s="2" t="s">
        <v>3</v>
      </c>
      <c r="T265" s="2" t="s">
        <v>4</v>
      </c>
      <c r="U265" s="2" t="s">
        <v>5</v>
      </c>
      <c r="V265" s="2" t="s">
        <v>6</v>
      </c>
      <c r="W265" s="2" t="s">
        <v>7</v>
      </c>
      <c r="X265" s="2" t="s">
        <v>8</v>
      </c>
      <c r="Y265" s="2" t="s">
        <v>24</v>
      </c>
      <c r="Z265" s="2" t="s">
        <v>25</v>
      </c>
    </row>
    <row r="266" spans="1:26" ht="12.75">
      <c r="A266" s="4"/>
      <c r="B266" s="4"/>
      <c r="C266" s="4">
        <v>23</v>
      </c>
      <c r="D266" s="20"/>
      <c r="E266" s="4"/>
      <c r="F266" s="4"/>
      <c r="G266" s="22"/>
      <c r="H266" s="22"/>
      <c r="I266" s="22"/>
      <c r="J266" s="22"/>
      <c r="K266" s="22"/>
      <c r="L266" s="22"/>
      <c r="O266" s="4"/>
      <c r="P266" s="4"/>
      <c r="Q266" s="4"/>
      <c r="R266" s="20"/>
      <c r="S266" s="4"/>
      <c r="T266" s="4"/>
      <c r="U266" s="22"/>
      <c r="V266" s="22"/>
      <c r="W266" s="22"/>
      <c r="X266" s="22"/>
      <c r="Y266" s="22"/>
      <c r="Z266" s="22"/>
    </row>
    <row r="267" spans="1:26" ht="12.75">
      <c r="A267" s="4"/>
      <c r="B267" s="4"/>
      <c r="C267" s="4">
        <f>C266</f>
        <v>23</v>
      </c>
      <c r="D267" s="20"/>
      <c r="E267" s="4"/>
      <c r="F267" s="4"/>
      <c r="G267" s="22"/>
      <c r="H267" s="22"/>
      <c r="I267" s="22"/>
      <c r="J267" s="22"/>
      <c r="K267" s="22"/>
      <c r="L267" s="22"/>
      <c r="O267" s="4"/>
      <c r="P267" s="4"/>
      <c r="Q267" s="4">
        <f>Q266</f>
        <v>0</v>
      </c>
      <c r="R267" s="20"/>
      <c r="S267" s="4"/>
      <c r="T267" s="4"/>
      <c r="U267" s="22"/>
      <c r="V267" s="22"/>
      <c r="W267" s="22"/>
      <c r="X267" s="22"/>
      <c r="Y267" s="22"/>
      <c r="Z267" s="22"/>
    </row>
    <row r="268" spans="1:26" ht="12.75">
      <c r="A268" s="4"/>
      <c r="B268" s="4"/>
      <c r="C268" s="4">
        <f aca="true" t="shared" si="44" ref="C268:C276">C267</f>
        <v>23</v>
      </c>
      <c r="D268" s="20"/>
      <c r="E268" s="4"/>
      <c r="F268" s="4"/>
      <c r="G268" s="22"/>
      <c r="H268" s="22"/>
      <c r="I268" s="22"/>
      <c r="J268" s="22"/>
      <c r="K268" s="22"/>
      <c r="L268" s="22"/>
      <c r="O268" s="4"/>
      <c r="P268" s="4"/>
      <c r="Q268" s="4">
        <f aca="true" t="shared" si="45" ref="Q268:Q276">Q267</f>
        <v>0</v>
      </c>
      <c r="R268" s="20"/>
      <c r="S268" s="4"/>
      <c r="T268" s="4"/>
      <c r="U268" s="22"/>
      <c r="V268" s="22"/>
      <c r="W268" s="22"/>
      <c r="X268" s="22"/>
      <c r="Y268" s="22"/>
      <c r="Z268" s="22"/>
    </row>
    <row r="269" spans="1:26" ht="12.75">
      <c r="A269" s="38" t="s">
        <v>27</v>
      </c>
      <c r="B269" s="4"/>
      <c r="C269" s="4">
        <f t="shared" si="44"/>
        <v>23</v>
      </c>
      <c r="D269" s="20"/>
      <c r="E269" s="4"/>
      <c r="F269" s="4"/>
      <c r="G269" s="22"/>
      <c r="H269" s="22"/>
      <c r="I269" s="22"/>
      <c r="J269" s="22"/>
      <c r="K269" s="22"/>
      <c r="L269" s="22"/>
      <c r="O269" s="38" t="s">
        <v>27</v>
      </c>
      <c r="P269" s="4"/>
      <c r="Q269" s="4">
        <f t="shared" si="45"/>
        <v>0</v>
      </c>
      <c r="R269" s="20"/>
      <c r="S269" s="4"/>
      <c r="T269" s="4"/>
      <c r="U269" s="22"/>
      <c r="V269" s="22"/>
      <c r="W269" s="22"/>
      <c r="X269" s="22"/>
      <c r="Y269" s="22"/>
      <c r="Z269" s="22"/>
    </row>
    <row r="270" spans="1:26" ht="12.75">
      <c r="A270" s="38" t="s">
        <v>28</v>
      </c>
      <c r="B270" s="4"/>
      <c r="C270" s="4">
        <f t="shared" si="44"/>
        <v>23</v>
      </c>
      <c r="D270" s="20"/>
      <c r="E270" s="4"/>
      <c r="F270" s="4"/>
      <c r="G270" s="22"/>
      <c r="H270" s="22"/>
      <c r="I270" s="22"/>
      <c r="J270" s="22"/>
      <c r="K270" s="22"/>
      <c r="L270" s="22"/>
      <c r="O270" s="38" t="s">
        <v>28</v>
      </c>
      <c r="P270" s="4"/>
      <c r="Q270" s="4">
        <f t="shared" si="45"/>
        <v>0</v>
      </c>
      <c r="R270" s="20"/>
      <c r="S270" s="4"/>
      <c r="T270" s="4"/>
      <c r="U270" s="22"/>
      <c r="V270" s="22"/>
      <c r="W270" s="22"/>
      <c r="X270" s="22"/>
      <c r="Y270" s="22"/>
      <c r="Z270" s="22"/>
    </row>
    <row r="271" spans="1:26" ht="12.75">
      <c r="A271" s="38" t="s">
        <v>29</v>
      </c>
      <c r="B271" s="4"/>
      <c r="C271" s="4">
        <f t="shared" si="44"/>
        <v>23</v>
      </c>
      <c r="D271" s="20"/>
      <c r="E271" s="4"/>
      <c r="F271" s="4"/>
      <c r="G271" s="22"/>
      <c r="H271" s="22"/>
      <c r="I271" s="22"/>
      <c r="J271" s="22"/>
      <c r="K271" s="22"/>
      <c r="L271" s="22"/>
      <c r="O271" s="38" t="s">
        <v>29</v>
      </c>
      <c r="P271" s="4"/>
      <c r="Q271" s="4">
        <f t="shared" si="45"/>
        <v>0</v>
      </c>
      <c r="R271" s="20"/>
      <c r="S271" s="4"/>
      <c r="T271" s="4"/>
      <c r="U271" s="22"/>
      <c r="V271" s="22"/>
      <c r="W271" s="22"/>
      <c r="X271" s="22"/>
      <c r="Y271" s="22"/>
      <c r="Z271" s="22"/>
    </row>
    <row r="272" spans="1:26" ht="12.75">
      <c r="A272" s="38" t="s">
        <v>30</v>
      </c>
      <c r="B272" s="4"/>
      <c r="C272" s="4">
        <f t="shared" si="44"/>
        <v>23</v>
      </c>
      <c r="D272" s="20"/>
      <c r="E272" s="4"/>
      <c r="F272" s="4"/>
      <c r="G272" s="22"/>
      <c r="H272" s="22"/>
      <c r="I272" s="22"/>
      <c r="J272" s="22"/>
      <c r="K272" s="22"/>
      <c r="L272" s="22"/>
      <c r="O272" s="38" t="s">
        <v>30</v>
      </c>
      <c r="P272" s="4"/>
      <c r="Q272" s="4">
        <f t="shared" si="45"/>
        <v>0</v>
      </c>
      <c r="R272" s="20"/>
      <c r="S272" s="4"/>
      <c r="T272" s="4"/>
      <c r="U272" s="22"/>
      <c r="V272" s="22"/>
      <c r="W272" s="22"/>
      <c r="X272" s="22"/>
      <c r="Y272" s="22"/>
      <c r="Z272" s="22"/>
    </row>
    <row r="273" spans="1:26" ht="12.75">
      <c r="A273" s="4"/>
      <c r="B273" s="4"/>
      <c r="C273" s="4">
        <f t="shared" si="44"/>
        <v>23</v>
      </c>
      <c r="D273" s="20"/>
      <c r="E273" s="4"/>
      <c r="F273" s="4"/>
      <c r="G273" s="22"/>
      <c r="H273" s="22"/>
      <c r="I273" s="22"/>
      <c r="J273" s="22"/>
      <c r="K273" s="22"/>
      <c r="L273" s="22"/>
      <c r="O273" s="4"/>
      <c r="P273" s="4"/>
      <c r="Q273" s="4">
        <f t="shared" si="45"/>
        <v>0</v>
      </c>
      <c r="R273" s="20"/>
      <c r="S273" s="4"/>
      <c r="T273" s="4"/>
      <c r="U273" s="22"/>
      <c r="V273" s="22"/>
      <c r="W273" s="22"/>
      <c r="X273" s="22"/>
      <c r="Y273" s="22"/>
      <c r="Z273" s="22"/>
    </row>
    <row r="274" spans="1:26" ht="12.75">
      <c r="A274" s="38">
        <v>43</v>
      </c>
      <c r="B274" s="4"/>
      <c r="C274" s="4">
        <f t="shared" si="44"/>
        <v>23</v>
      </c>
      <c r="D274" s="20"/>
      <c r="E274" s="4"/>
      <c r="F274" s="4"/>
      <c r="G274" s="22"/>
      <c r="H274" s="22"/>
      <c r="I274" s="22"/>
      <c r="J274" s="22"/>
      <c r="K274" s="22"/>
      <c r="L274" s="22"/>
      <c r="O274" s="38">
        <v>23</v>
      </c>
      <c r="P274" s="4"/>
      <c r="Q274" s="4">
        <f t="shared" si="45"/>
        <v>0</v>
      </c>
      <c r="R274" s="20"/>
      <c r="S274" s="4"/>
      <c r="T274" s="4"/>
      <c r="U274" s="22"/>
      <c r="V274" s="22"/>
      <c r="W274" s="22"/>
      <c r="X274" s="22"/>
      <c r="Y274" s="22"/>
      <c r="Z274" s="22"/>
    </row>
    <row r="275" spans="1:26" ht="12.75">
      <c r="A275" s="4"/>
      <c r="B275" s="4"/>
      <c r="C275" s="4">
        <f t="shared" si="44"/>
        <v>23</v>
      </c>
      <c r="D275" s="20"/>
      <c r="E275" s="4"/>
      <c r="F275" s="4"/>
      <c r="G275" s="22"/>
      <c r="H275" s="22"/>
      <c r="I275" s="22"/>
      <c r="J275" s="22"/>
      <c r="K275" s="22"/>
      <c r="L275" s="22"/>
      <c r="O275" s="4"/>
      <c r="P275" s="4"/>
      <c r="Q275" s="4">
        <f t="shared" si="45"/>
        <v>0</v>
      </c>
      <c r="R275" s="20"/>
      <c r="S275" s="4"/>
      <c r="T275" s="4"/>
      <c r="U275" s="22"/>
      <c r="V275" s="22"/>
      <c r="W275" s="22"/>
      <c r="X275" s="22"/>
      <c r="Y275" s="22"/>
      <c r="Z275" s="22"/>
    </row>
    <row r="276" spans="1:28" ht="12.75">
      <c r="A276" s="4"/>
      <c r="B276" s="6" t="s">
        <v>9</v>
      </c>
      <c r="C276" s="6">
        <f t="shared" si="44"/>
        <v>23</v>
      </c>
      <c r="D276" s="6">
        <f>SUM(D266:D275)</f>
        <v>0</v>
      </c>
      <c r="E276" s="6">
        <f>SUM(E266:E275)</f>
        <v>0</v>
      </c>
      <c r="F276" s="6">
        <f>SUM(F266:F275)</f>
        <v>0</v>
      </c>
      <c r="G276" s="6"/>
      <c r="H276" s="6"/>
      <c r="I276" s="6"/>
      <c r="J276" s="6"/>
      <c r="K276" s="6"/>
      <c r="L276" s="6"/>
      <c r="M276" s="10">
        <f>IF(G276="","",(SMALL(G276:L276,1)))</f>
      </c>
      <c r="N276" s="89">
        <f>IF(G276="","",((SUM(D276:L276)-M276)))</f>
      </c>
      <c r="O276" s="4"/>
      <c r="P276" s="6" t="s">
        <v>9</v>
      </c>
      <c r="Q276" s="6">
        <f t="shared" si="45"/>
        <v>0</v>
      </c>
      <c r="R276" s="6">
        <f>SUM(R266:R275)</f>
        <v>0</v>
      </c>
      <c r="S276" s="6">
        <f>SUM(S266:S275)</f>
        <v>0</v>
      </c>
      <c r="T276" s="6">
        <f>SUM(T266:T275)</f>
        <v>0</v>
      </c>
      <c r="U276" s="6"/>
      <c r="V276" s="6"/>
      <c r="W276" s="6"/>
      <c r="X276" s="6"/>
      <c r="Y276" s="6"/>
      <c r="Z276" s="6"/>
      <c r="AA276" s="10">
        <f>IF(U276="","",(SMALL(U276:Z276,1)))</f>
      </c>
      <c r="AB276" s="6">
        <f>IF(U276="","",((SUM(R276:Z276)-AA276)))</f>
      </c>
    </row>
    <row r="277" spans="1:26" ht="12.75">
      <c r="A277" s="4"/>
      <c r="B277" s="2" t="s">
        <v>0</v>
      </c>
      <c r="C277" s="2" t="s">
        <v>1</v>
      </c>
      <c r="D277" s="2" t="s">
        <v>2</v>
      </c>
      <c r="E277" s="2" t="s">
        <v>3</v>
      </c>
      <c r="F277" s="2" t="s">
        <v>4</v>
      </c>
      <c r="G277" s="2" t="s">
        <v>5</v>
      </c>
      <c r="H277" s="2" t="s">
        <v>6</v>
      </c>
      <c r="I277" s="2" t="s">
        <v>7</v>
      </c>
      <c r="J277" s="2" t="s">
        <v>8</v>
      </c>
      <c r="K277" s="2" t="s">
        <v>24</v>
      </c>
      <c r="L277" s="2" t="s">
        <v>25</v>
      </c>
      <c r="O277" s="4"/>
      <c r="P277" s="2" t="s">
        <v>0</v>
      </c>
      <c r="Q277" s="2" t="s">
        <v>1</v>
      </c>
      <c r="R277" s="2" t="s">
        <v>2</v>
      </c>
      <c r="S277" s="2" t="s">
        <v>3</v>
      </c>
      <c r="T277" s="2" t="s">
        <v>4</v>
      </c>
      <c r="U277" s="2" t="s">
        <v>5</v>
      </c>
      <c r="V277" s="2" t="s">
        <v>6</v>
      </c>
      <c r="W277" s="2" t="s">
        <v>7</v>
      </c>
      <c r="X277" s="2" t="s">
        <v>8</v>
      </c>
      <c r="Y277" s="2" t="s">
        <v>24</v>
      </c>
      <c r="Z277" s="2" t="s">
        <v>25</v>
      </c>
    </row>
    <row r="278" spans="1:26" ht="12.75">
      <c r="A278" s="4"/>
      <c r="B278" s="4"/>
      <c r="C278" s="4">
        <v>24</v>
      </c>
      <c r="D278" s="20"/>
      <c r="E278" s="4"/>
      <c r="F278" s="4"/>
      <c r="G278" s="22"/>
      <c r="H278" s="22"/>
      <c r="I278" s="22"/>
      <c r="J278" s="22"/>
      <c r="K278" s="22"/>
      <c r="L278" s="22"/>
      <c r="O278" s="4"/>
      <c r="P278" s="4"/>
      <c r="Q278" s="4"/>
      <c r="R278" s="20"/>
      <c r="S278" s="4"/>
      <c r="T278" s="4"/>
      <c r="U278" s="22"/>
      <c r="V278" s="22"/>
      <c r="W278" s="22"/>
      <c r="X278" s="22"/>
      <c r="Y278" s="22"/>
      <c r="Z278" s="22"/>
    </row>
    <row r="279" spans="1:26" ht="12.75">
      <c r="A279" s="4"/>
      <c r="B279" s="4"/>
      <c r="C279" s="4">
        <f>C278</f>
        <v>24</v>
      </c>
      <c r="D279" s="20"/>
      <c r="E279" s="4"/>
      <c r="F279" s="4"/>
      <c r="G279" s="22"/>
      <c r="H279" s="22"/>
      <c r="I279" s="22"/>
      <c r="J279" s="22"/>
      <c r="K279" s="22"/>
      <c r="L279" s="22"/>
      <c r="O279" s="4"/>
      <c r="P279" s="4"/>
      <c r="Q279" s="4">
        <f>Q278</f>
        <v>0</v>
      </c>
      <c r="R279" s="20"/>
      <c r="S279" s="4"/>
      <c r="T279" s="4"/>
      <c r="U279" s="22"/>
      <c r="V279" s="22"/>
      <c r="W279" s="22"/>
      <c r="X279" s="22"/>
      <c r="Y279" s="22"/>
      <c r="Z279" s="22"/>
    </row>
    <row r="280" spans="1:26" ht="12.75">
      <c r="A280" s="4"/>
      <c r="B280" s="4"/>
      <c r="C280" s="4">
        <f aca="true" t="shared" si="46" ref="C280:C288">C279</f>
        <v>24</v>
      </c>
      <c r="D280" s="20"/>
      <c r="E280" s="4"/>
      <c r="F280" s="4"/>
      <c r="G280" s="22"/>
      <c r="H280" s="22"/>
      <c r="I280" s="22"/>
      <c r="J280" s="22"/>
      <c r="K280" s="22"/>
      <c r="L280" s="22"/>
      <c r="O280" s="4"/>
      <c r="P280" s="4"/>
      <c r="Q280" s="4">
        <f aca="true" t="shared" si="47" ref="Q280:Q288">Q279</f>
        <v>0</v>
      </c>
      <c r="R280" s="20"/>
      <c r="S280" s="4"/>
      <c r="T280" s="4"/>
      <c r="U280" s="22"/>
      <c r="V280" s="22"/>
      <c r="W280" s="22"/>
      <c r="X280" s="22"/>
      <c r="Y280" s="22"/>
      <c r="Z280" s="22"/>
    </row>
    <row r="281" spans="1:26" ht="12.75">
      <c r="A281" s="38" t="s">
        <v>27</v>
      </c>
      <c r="B281" s="4"/>
      <c r="C281" s="4">
        <f t="shared" si="46"/>
        <v>24</v>
      </c>
      <c r="D281" s="20"/>
      <c r="E281" s="4"/>
      <c r="F281" s="4"/>
      <c r="G281" s="22"/>
      <c r="H281" s="22"/>
      <c r="I281" s="22"/>
      <c r="J281" s="22"/>
      <c r="K281" s="22"/>
      <c r="L281" s="22"/>
      <c r="O281" s="38" t="s">
        <v>27</v>
      </c>
      <c r="P281" s="4"/>
      <c r="Q281" s="4">
        <f t="shared" si="47"/>
        <v>0</v>
      </c>
      <c r="R281" s="20"/>
      <c r="S281" s="4"/>
      <c r="T281" s="4"/>
      <c r="U281" s="22"/>
      <c r="V281" s="22"/>
      <c r="W281" s="22"/>
      <c r="X281" s="22"/>
      <c r="Y281" s="22"/>
      <c r="Z281" s="22"/>
    </row>
    <row r="282" spans="1:26" ht="12.75">
      <c r="A282" s="38" t="s">
        <v>28</v>
      </c>
      <c r="B282" s="4"/>
      <c r="C282" s="4">
        <f t="shared" si="46"/>
        <v>24</v>
      </c>
      <c r="D282" s="20"/>
      <c r="E282" s="4"/>
      <c r="F282" s="4"/>
      <c r="G282" s="22"/>
      <c r="H282" s="22"/>
      <c r="I282" s="22"/>
      <c r="J282" s="22"/>
      <c r="K282" s="22"/>
      <c r="L282" s="22"/>
      <c r="O282" s="38" t="s">
        <v>28</v>
      </c>
      <c r="P282" s="4"/>
      <c r="Q282" s="4">
        <f t="shared" si="47"/>
        <v>0</v>
      </c>
      <c r="R282" s="20"/>
      <c r="S282" s="4"/>
      <c r="T282" s="4"/>
      <c r="U282" s="22"/>
      <c r="V282" s="22"/>
      <c r="W282" s="22"/>
      <c r="X282" s="22"/>
      <c r="Y282" s="22"/>
      <c r="Z282" s="22"/>
    </row>
    <row r="283" spans="1:26" ht="12.75">
      <c r="A283" s="38" t="s">
        <v>29</v>
      </c>
      <c r="B283" s="4"/>
      <c r="C283" s="4">
        <f t="shared" si="46"/>
        <v>24</v>
      </c>
      <c r="D283" s="20"/>
      <c r="E283" s="4"/>
      <c r="F283" s="4"/>
      <c r="G283" s="22"/>
      <c r="H283" s="22"/>
      <c r="I283" s="22"/>
      <c r="J283" s="22"/>
      <c r="K283" s="22"/>
      <c r="L283" s="22"/>
      <c r="O283" s="38" t="s">
        <v>29</v>
      </c>
      <c r="P283" s="4"/>
      <c r="Q283" s="4">
        <f t="shared" si="47"/>
        <v>0</v>
      </c>
      <c r="R283" s="20"/>
      <c r="S283" s="4"/>
      <c r="T283" s="4"/>
      <c r="U283" s="22"/>
      <c r="V283" s="22"/>
      <c r="W283" s="22"/>
      <c r="X283" s="22"/>
      <c r="Y283" s="22"/>
      <c r="Z283" s="22"/>
    </row>
    <row r="284" spans="1:26" ht="12.75">
      <c r="A284" s="38" t="s">
        <v>30</v>
      </c>
      <c r="B284" s="4"/>
      <c r="C284" s="4">
        <f t="shared" si="46"/>
        <v>24</v>
      </c>
      <c r="D284" s="20"/>
      <c r="E284" s="4"/>
      <c r="F284" s="4"/>
      <c r="G284" s="22"/>
      <c r="H284" s="22"/>
      <c r="I284" s="22"/>
      <c r="J284" s="22"/>
      <c r="K284" s="22"/>
      <c r="L284" s="22"/>
      <c r="O284" s="38" t="s">
        <v>30</v>
      </c>
      <c r="P284" s="4"/>
      <c r="Q284" s="4">
        <f t="shared" si="47"/>
        <v>0</v>
      </c>
      <c r="R284" s="20"/>
      <c r="S284" s="4"/>
      <c r="T284" s="4"/>
      <c r="U284" s="22"/>
      <c r="V284" s="22"/>
      <c r="W284" s="22"/>
      <c r="X284" s="22"/>
      <c r="Y284" s="22"/>
      <c r="Z284" s="22"/>
    </row>
    <row r="285" spans="1:26" ht="12.75">
      <c r="A285" s="4"/>
      <c r="B285" s="4"/>
      <c r="C285" s="4">
        <f t="shared" si="46"/>
        <v>24</v>
      </c>
      <c r="D285" s="20"/>
      <c r="E285" s="4"/>
      <c r="F285" s="4"/>
      <c r="G285" s="22"/>
      <c r="H285" s="22"/>
      <c r="I285" s="22"/>
      <c r="J285" s="22"/>
      <c r="K285" s="22"/>
      <c r="L285" s="22"/>
      <c r="O285" s="4"/>
      <c r="P285" s="4"/>
      <c r="Q285" s="4">
        <f t="shared" si="47"/>
        <v>0</v>
      </c>
      <c r="R285" s="20"/>
      <c r="S285" s="4"/>
      <c r="T285" s="4"/>
      <c r="U285" s="22"/>
      <c r="V285" s="22"/>
      <c r="W285" s="22"/>
      <c r="X285" s="22"/>
      <c r="Y285" s="22"/>
      <c r="Z285" s="22"/>
    </row>
    <row r="286" spans="1:26" ht="12.75">
      <c r="A286" s="38">
        <v>44</v>
      </c>
      <c r="B286" s="4"/>
      <c r="C286" s="4">
        <f t="shared" si="46"/>
        <v>24</v>
      </c>
      <c r="D286" s="20"/>
      <c r="E286" s="4"/>
      <c r="F286" s="4"/>
      <c r="G286" s="22"/>
      <c r="H286" s="22"/>
      <c r="I286" s="22"/>
      <c r="J286" s="22"/>
      <c r="K286" s="22"/>
      <c r="L286" s="22"/>
      <c r="O286" s="38">
        <v>24</v>
      </c>
      <c r="P286" s="4"/>
      <c r="Q286" s="4">
        <f t="shared" si="47"/>
        <v>0</v>
      </c>
      <c r="R286" s="20"/>
      <c r="S286" s="4"/>
      <c r="T286" s="4"/>
      <c r="U286" s="22"/>
      <c r="V286" s="22"/>
      <c r="W286" s="22"/>
      <c r="X286" s="22"/>
      <c r="Y286" s="22"/>
      <c r="Z286" s="22"/>
    </row>
    <row r="287" spans="1:26" ht="12.75">
      <c r="A287" s="4"/>
      <c r="B287" s="4"/>
      <c r="C287" s="4">
        <f t="shared" si="46"/>
        <v>24</v>
      </c>
      <c r="D287" s="20"/>
      <c r="E287" s="4"/>
      <c r="F287" s="4"/>
      <c r="G287" s="22"/>
      <c r="H287" s="22"/>
      <c r="I287" s="22"/>
      <c r="J287" s="22"/>
      <c r="K287" s="22"/>
      <c r="L287" s="22"/>
      <c r="O287" s="4"/>
      <c r="P287" s="4"/>
      <c r="Q287" s="4">
        <f t="shared" si="47"/>
        <v>0</v>
      </c>
      <c r="R287" s="20"/>
      <c r="S287" s="4"/>
      <c r="T287" s="4"/>
      <c r="U287" s="22"/>
      <c r="V287" s="22"/>
      <c r="W287" s="22"/>
      <c r="X287" s="22"/>
      <c r="Y287" s="22"/>
      <c r="Z287" s="22"/>
    </row>
    <row r="288" spans="1:28" ht="12.75">
      <c r="A288" s="4"/>
      <c r="B288" s="6" t="s">
        <v>9</v>
      </c>
      <c r="C288" s="6">
        <f t="shared" si="46"/>
        <v>24</v>
      </c>
      <c r="D288" s="6">
        <f>SUM(D278:D287)</f>
        <v>0</v>
      </c>
      <c r="E288" s="6">
        <f>SUM(E278:E287)</f>
        <v>0</v>
      </c>
      <c r="F288" s="6">
        <f>SUM(F278:F287)</f>
        <v>0</v>
      </c>
      <c r="G288" s="6"/>
      <c r="H288" s="6"/>
      <c r="I288" s="6"/>
      <c r="J288" s="6"/>
      <c r="K288" s="6"/>
      <c r="L288" s="6"/>
      <c r="M288" s="10">
        <f>IF(G288="","",(SMALL(G288:L288,1)))</f>
      </c>
      <c r="N288" s="89">
        <f>IF(G288="","",((SUM(D288:L288)-M288)))</f>
      </c>
      <c r="O288" s="4"/>
      <c r="P288" s="6" t="s">
        <v>9</v>
      </c>
      <c r="Q288" s="6">
        <f t="shared" si="47"/>
        <v>0</v>
      </c>
      <c r="R288" s="6">
        <f>SUM(R278:R287)</f>
        <v>0</v>
      </c>
      <c r="S288" s="6">
        <f>SUM(S278:S287)</f>
        <v>0</v>
      </c>
      <c r="T288" s="6">
        <f>SUM(T278:T287)</f>
        <v>0</v>
      </c>
      <c r="U288" s="6"/>
      <c r="V288" s="6"/>
      <c r="W288" s="6"/>
      <c r="X288" s="6"/>
      <c r="Y288" s="6"/>
      <c r="Z288" s="6"/>
      <c r="AA288" s="10">
        <f>IF(U288="","",(SMALL(U288:Z288,1)))</f>
      </c>
      <c r="AB288" s="6">
        <f>IF(U288="","",((SUM(R288:Z288)-AA288)))</f>
      </c>
    </row>
    <row r="289" spans="1:26" ht="12.75">
      <c r="A289" s="4"/>
      <c r="B289" s="2" t="s">
        <v>0</v>
      </c>
      <c r="C289" s="2" t="s">
        <v>1</v>
      </c>
      <c r="D289" s="2" t="s">
        <v>2</v>
      </c>
      <c r="E289" s="2" t="s">
        <v>3</v>
      </c>
      <c r="F289" s="2" t="s">
        <v>4</v>
      </c>
      <c r="G289" s="2" t="s">
        <v>5</v>
      </c>
      <c r="H289" s="2" t="s">
        <v>6</v>
      </c>
      <c r="I289" s="2" t="s">
        <v>7</v>
      </c>
      <c r="J289" s="2" t="s">
        <v>8</v>
      </c>
      <c r="K289" s="2" t="s">
        <v>24</v>
      </c>
      <c r="L289" s="2" t="s">
        <v>25</v>
      </c>
      <c r="O289" s="4"/>
      <c r="P289" s="2" t="s">
        <v>0</v>
      </c>
      <c r="Q289" s="2" t="s">
        <v>1</v>
      </c>
      <c r="R289" s="2" t="s">
        <v>2</v>
      </c>
      <c r="S289" s="2" t="s">
        <v>3</v>
      </c>
      <c r="T289" s="2" t="s">
        <v>4</v>
      </c>
      <c r="U289" s="2" t="s">
        <v>5</v>
      </c>
      <c r="V289" s="2" t="s">
        <v>6</v>
      </c>
      <c r="W289" s="2" t="s">
        <v>7</v>
      </c>
      <c r="X289" s="2" t="s">
        <v>8</v>
      </c>
      <c r="Y289" s="2" t="s">
        <v>24</v>
      </c>
      <c r="Z289" s="2" t="s">
        <v>25</v>
      </c>
    </row>
    <row r="290" spans="1:26" ht="12.75">
      <c r="A290" s="4"/>
      <c r="B290" s="4"/>
      <c r="C290" s="4">
        <v>25</v>
      </c>
      <c r="D290" s="20"/>
      <c r="E290" s="4"/>
      <c r="F290" s="4"/>
      <c r="G290" s="22"/>
      <c r="H290" s="22"/>
      <c r="I290" s="22"/>
      <c r="J290" s="22"/>
      <c r="K290" s="22"/>
      <c r="L290" s="22"/>
      <c r="O290" s="4"/>
      <c r="P290" s="4"/>
      <c r="Q290" s="4"/>
      <c r="R290" s="20"/>
      <c r="S290" s="4"/>
      <c r="T290" s="4"/>
      <c r="U290" s="22"/>
      <c r="V290" s="22"/>
      <c r="W290" s="22"/>
      <c r="X290" s="22"/>
      <c r="Y290" s="22"/>
      <c r="Z290" s="22"/>
    </row>
    <row r="291" spans="1:26" ht="12.75">
      <c r="A291" s="4"/>
      <c r="B291" s="4"/>
      <c r="C291" s="4">
        <f>C290</f>
        <v>25</v>
      </c>
      <c r="D291" s="20"/>
      <c r="E291" s="4"/>
      <c r="F291" s="4"/>
      <c r="G291" s="22"/>
      <c r="H291" s="22"/>
      <c r="I291" s="22"/>
      <c r="J291" s="22"/>
      <c r="K291" s="22"/>
      <c r="L291" s="22"/>
      <c r="O291" s="4"/>
      <c r="P291" s="4"/>
      <c r="Q291" s="4">
        <f>Q290</f>
        <v>0</v>
      </c>
      <c r="R291" s="20"/>
      <c r="S291" s="4"/>
      <c r="T291" s="4"/>
      <c r="U291" s="22"/>
      <c r="V291" s="22"/>
      <c r="W291" s="22"/>
      <c r="X291" s="22"/>
      <c r="Y291" s="22"/>
      <c r="Z291" s="22"/>
    </row>
    <row r="292" spans="1:26" ht="12.75">
      <c r="A292" s="4"/>
      <c r="B292" s="4"/>
      <c r="C292" s="4">
        <f aca="true" t="shared" si="48" ref="C292:C300">C291</f>
        <v>25</v>
      </c>
      <c r="D292" s="20"/>
      <c r="E292" s="4"/>
      <c r="F292" s="4"/>
      <c r="G292" s="22"/>
      <c r="H292" s="22"/>
      <c r="I292" s="22"/>
      <c r="J292" s="22"/>
      <c r="K292" s="22"/>
      <c r="L292" s="22"/>
      <c r="O292" s="4"/>
      <c r="P292" s="4"/>
      <c r="Q292" s="4">
        <f aca="true" t="shared" si="49" ref="Q292:Q300">Q291</f>
        <v>0</v>
      </c>
      <c r="R292" s="20"/>
      <c r="S292" s="4"/>
      <c r="T292" s="4"/>
      <c r="U292" s="22"/>
      <c r="V292" s="22"/>
      <c r="W292" s="22"/>
      <c r="X292" s="22"/>
      <c r="Y292" s="22"/>
      <c r="Z292" s="22"/>
    </row>
    <row r="293" spans="1:26" ht="12.75">
      <c r="A293" s="38" t="s">
        <v>27</v>
      </c>
      <c r="B293" s="4"/>
      <c r="C293" s="4">
        <f t="shared" si="48"/>
        <v>25</v>
      </c>
      <c r="D293" s="20"/>
      <c r="E293" s="4"/>
      <c r="F293" s="4"/>
      <c r="G293" s="22"/>
      <c r="H293" s="22"/>
      <c r="I293" s="22"/>
      <c r="J293" s="22"/>
      <c r="K293" s="22"/>
      <c r="L293" s="22"/>
      <c r="O293" s="38" t="s">
        <v>27</v>
      </c>
      <c r="P293" s="4"/>
      <c r="Q293" s="4">
        <f t="shared" si="49"/>
        <v>0</v>
      </c>
      <c r="R293" s="20"/>
      <c r="S293" s="4"/>
      <c r="T293" s="4"/>
      <c r="U293" s="22"/>
      <c r="V293" s="22"/>
      <c r="W293" s="22"/>
      <c r="X293" s="22"/>
      <c r="Y293" s="22"/>
      <c r="Z293" s="22"/>
    </row>
    <row r="294" spans="1:26" ht="12.75">
      <c r="A294" s="38" t="s">
        <v>28</v>
      </c>
      <c r="B294" s="4"/>
      <c r="C294" s="4">
        <f t="shared" si="48"/>
        <v>25</v>
      </c>
      <c r="D294" s="20"/>
      <c r="E294" s="4"/>
      <c r="F294" s="4"/>
      <c r="G294" s="22"/>
      <c r="H294" s="22"/>
      <c r="I294" s="22"/>
      <c r="J294" s="22"/>
      <c r="K294" s="22"/>
      <c r="L294" s="22"/>
      <c r="O294" s="38" t="s">
        <v>28</v>
      </c>
      <c r="P294" s="4"/>
      <c r="Q294" s="4">
        <f t="shared" si="49"/>
        <v>0</v>
      </c>
      <c r="R294" s="20"/>
      <c r="S294" s="4"/>
      <c r="T294" s="4"/>
      <c r="U294" s="22"/>
      <c r="V294" s="22"/>
      <c r="W294" s="22"/>
      <c r="X294" s="22"/>
      <c r="Y294" s="22"/>
      <c r="Z294" s="22"/>
    </row>
    <row r="295" spans="1:26" ht="12.75">
      <c r="A295" s="38" t="s">
        <v>29</v>
      </c>
      <c r="B295" s="4"/>
      <c r="C295" s="4">
        <f t="shared" si="48"/>
        <v>25</v>
      </c>
      <c r="D295" s="20"/>
      <c r="E295" s="4"/>
      <c r="F295" s="4"/>
      <c r="G295" s="22"/>
      <c r="H295" s="22"/>
      <c r="I295" s="22"/>
      <c r="J295" s="22"/>
      <c r="K295" s="22"/>
      <c r="L295" s="22"/>
      <c r="O295" s="38" t="s">
        <v>29</v>
      </c>
      <c r="P295" s="4"/>
      <c r="Q295" s="4">
        <f t="shared" si="49"/>
        <v>0</v>
      </c>
      <c r="R295" s="20"/>
      <c r="S295" s="4"/>
      <c r="T295" s="4"/>
      <c r="U295" s="22"/>
      <c r="V295" s="22"/>
      <c r="W295" s="22"/>
      <c r="X295" s="22"/>
      <c r="Y295" s="22"/>
      <c r="Z295" s="22"/>
    </row>
    <row r="296" spans="1:26" ht="12.75">
      <c r="A296" s="38" t="s">
        <v>30</v>
      </c>
      <c r="B296" s="4"/>
      <c r="C296" s="4">
        <f t="shared" si="48"/>
        <v>25</v>
      </c>
      <c r="D296" s="20"/>
      <c r="E296" s="4"/>
      <c r="F296" s="4"/>
      <c r="G296" s="22"/>
      <c r="H296" s="22"/>
      <c r="I296" s="22"/>
      <c r="J296" s="22"/>
      <c r="K296" s="22"/>
      <c r="L296" s="22"/>
      <c r="O296" s="38" t="s">
        <v>30</v>
      </c>
      <c r="P296" s="4"/>
      <c r="Q296" s="4">
        <f t="shared" si="49"/>
        <v>0</v>
      </c>
      <c r="R296" s="20"/>
      <c r="S296" s="4"/>
      <c r="T296" s="4"/>
      <c r="U296" s="22"/>
      <c r="V296" s="22"/>
      <c r="W296" s="22"/>
      <c r="X296" s="22"/>
      <c r="Y296" s="22"/>
      <c r="Z296" s="22"/>
    </row>
    <row r="297" spans="1:26" ht="12.75">
      <c r="A297" s="4"/>
      <c r="B297" s="4"/>
      <c r="C297" s="4">
        <f t="shared" si="48"/>
        <v>25</v>
      </c>
      <c r="D297" s="20"/>
      <c r="E297" s="4"/>
      <c r="F297" s="4"/>
      <c r="G297" s="22"/>
      <c r="H297" s="22"/>
      <c r="I297" s="22"/>
      <c r="J297" s="22"/>
      <c r="K297" s="22"/>
      <c r="L297" s="22"/>
      <c r="O297" s="4"/>
      <c r="P297" s="4"/>
      <c r="Q297" s="4">
        <f t="shared" si="49"/>
        <v>0</v>
      </c>
      <c r="R297" s="20"/>
      <c r="S297" s="4"/>
      <c r="T297" s="4"/>
      <c r="U297" s="22"/>
      <c r="V297" s="22"/>
      <c r="W297" s="22"/>
      <c r="X297" s="22"/>
      <c r="Y297" s="22"/>
      <c r="Z297" s="22"/>
    </row>
    <row r="298" spans="1:26" ht="12.75">
      <c r="A298" s="38">
        <v>45</v>
      </c>
      <c r="B298" s="4"/>
      <c r="C298" s="4">
        <f t="shared" si="48"/>
        <v>25</v>
      </c>
      <c r="D298" s="20"/>
      <c r="E298" s="4"/>
      <c r="F298" s="4"/>
      <c r="G298" s="22"/>
      <c r="H298" s="22"/>
      <c r="I298" s="22"/>
      <c r="J298" s="22"/>
      <c r="K298" s="22"/>
      <c r="L298" s="22"/>
      <c r="O298" s="38">
        <v>25</v>
      </c>
      <c r="P298" s="4"/>
      <c r="Q298" s="4">
        <f t="shared" si="49"/>
        <v>0</v>
      </c>
      <c r="R298" s="20"/>
      <c r="S298" s="4"/>
      <c r="T298" s="4"/>
      <c r="U298" s="22"/>
      <c r="V298" s="22"/>
      <c r="W298" s="22"/>
      <c r="X298" s="22"/>
      <c r="Y298" s="22"/>
      <c r="Z298" s="22"/>
    </row>
    <row r="299" spans="1:26" ht="12.75">
      <c r="A299" s="3"/>
      <c r="B299" s="4"/>
      <c r="C299" s="4">
        <f t="shared" si="48"/>
        <v>25</v>
      </c>
      <c r="D299" s="20"/>
      <c r="E299" s="4"/>
      <c r="F299" s="4"/>
      <c r="G299" s="22"/>
      <c r="H299" s="22"/>
      <c r="I299" s="22"/>
      <c r="J299" s="22"/>
      <c r="K299" s="22"/>
      <c r="L299" s="22"/>
      <c r="P299" s="4"/>
      <c r="Q299" s="4">
        <f t="shared" si="49"/>
        <v>0</v>
      </c>
      <c r="R299" s="20"/>
      <c r="S299" s="4"/>
      <c r="T299" s="4"/>
      <c r="U299" s="22"/>
      <c r="V299" s="22"/>
      <c r="W299" s="22"/>
      <c r="X299" s="22"/>
      <c r="Y299" s="22"/>
      <c r="Z299" s="22"/>
    </row>
    <row r="300" spans="1:28" ht="12.75">
      <c r="A300" s="5"/>
      <c r="B300" s="6" t="s">
        <v>9</v>
      </c>
      <c r="C300" s="6">
        <f t="shared" si="48"/>
        <v>25</v>
      </c>
      <c r="D300" s="6">
        <f>SUM(D290:D299)</f>
        <v>0</v>
      </c>
      <c r="E300" s="6">
        <f>SUM(E290:E299)</f>
        <v>0</v>
      </c>
      <c r="F300" s="6">
        <f>SUM(F290:F299)</f>
        <v>0</v>
      </c>
      <c r="G300" s="6"/>
      <c r="H300" s="6"/>
      <c r="I300" s="6"/>
      <c r="J300" s="6"/>
      <c r="K300" s="6"/>
      <c r="L300" s="6"/>
      <c r="M300" s="10">
        <f>IF(G300="","",(SMALL(G300:L300,1)))</f>
      </c>
      <c r="N300" s="89">
        <f>IF(G300="","",((SUM(D300:L300)-M300)))</f>
      </c>
      <c r="P300" s="6" t="s">
        <v>9</v>
      </c>
      <c r="Q300" s="6">
        <f t="shared" si="49"/>
        <v>0</v>
      </c>
      <c r="R300" s="6">
        <f>SUM(R290:R299)</f>
        <v>0</v>
      </c>
      <c r="S300" s="6">
        <f>SUM(S290:S299)</f>
        <v>0</v>
      </c>
      <c r="T300" s="6">
        <f>SUM(T290:T299)</f>
        <v>0</v>
      </c>
      <c r="U300" s="6"/>
      <c r="V300" s="6"/>
      <c r="W300" s="6"/>
      <c r="X300" s="6"/>
      <c r="Y300" s="6"/>
      <c r="Z300" s="6"/>
      <c r="AA300" s="10">
        <f>IF(U300="","",(SMALL(U300:Z300,1)))</f>
      </c>
      <c r="AB300" s="6">
        <f>IF(U300="","",((SUM(R300:Z300)-AA300)))</f>
      </c>
    </row>
  </sheetData>
  <sheetProtection/>
  <dataValidations count="1">
    <dataValidation type="whole" operator="lessThan" allowBlank="1" showErrorMessage="1" errorTitle="Entry Error" error="Grater than 300" sqref="U300:Z300 D2:F11 D14:F23 D26:F35 D38:F47 D50:F59 D62:F71 D74:F83 D86:F95 D98:F107 D110:F119 D122:F131 D134:F143 D146:F155 D158:F167 D170:F179 D182:F191 D194:F203 D206:F215 D218:F227 G12:L12 G24:L24 G36:L36 G48:L48 G60:L60 G72:L72 G84:L84 G96:L96 G108:L108 G120:L120 G132:L132 G144:L144 G156:L156 G168:L168 G180:L180 G192:L192 G204:L204 G216:L216 G228:L228 G240:L240 R14:T23 R26:T35 R38:T47 R50:T59 R62:T71 R74:T83 R86:T95 R98:T107 R110:T119 R122:T131 R134:T143 R146:T155 R158:T167 R170:T179 R182:T191 R194:T203 R206:T215 R218:T227 R230:T239 R242:T251 U12:Z12 U24:Z24 U36:Z36 U48:Z48 U60:Z60 U72:Z72 U84:Z84 U96:Z96 U108:Z108 U120:Z120 U132:Z132 U144:Z144 U156:Z156 U168:Z168 U180:Z180 U192:Z192 U204:Z204 U216:Z216 U228:Z228 U240:Z240 D230:F239 G252:L252 D242:F251 G264:L264 D254:F263 G276:L276 D266:F275 G288:L288 D278:F287 G300:L300 R254:T263 U252:Z252 R266:T275 U264:Z264 R278:T287 U276:Z276 R290:T299 U288:Z288 D290:F299 R2:T11">
      <formula1>301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252"/>
  <sheetViews>
    <sheetView zoomScalePageLayoutView="0" workbookViewId="0" topLeftCell="A1">
      <selection activeCell="G1" sqref="B1:G174"/>
    </sheetView>
  </sheetViews>
  <sheetFormatPr defaultColWidth="9.140625" defaultRowHeight="12.75"/>
  <cols>
    <col min="1" max="1" width="5.7109375" style="1" customWidth="1"/>
    <col min="2" max="2" width="18.140625" style="0" bestFit="1" customWidth="1"/>
    <col min="3" max="3" width="23.7109375" style="0" bestFit="1" customWidth="1"/>
    <col min="4" max="6" width="7.57421875" style="0" bestFit="1" customWidth="1"/>
    <col min="7" max="7" width="6.00390625" style="0" bestFit="1" customWidth="1"/>
  </cols>
  <sheetData>
    <row r="1" spans="1:7" s="84" customFormat="1" ht="12.75">
      <c r="A1" s="85" t="s">
        <v>10</v>
      </c>
      <c r="B1" s="84" t="s">
        <v>0</v>
      </c>
      <c r="C1" s="84" t="s">
        <v>1</v>
      </c>
      <c r="D1" s="7" t="s">
        <v>2</v>
      </c>
      <c r="E1" s="7" t="s">
        <v>3</v>
      </c>
      <c r="F1" s="7" t="s">
        <v>4</v>
      </c>
      <c r="G1" s="7" t="s">
        <v>9</v>
      </c>
    </row>
    <row r="2" spans="1:7" s="84" customFormat="1" ht="12.75">
      <c r="A2" s="85">
        <v>1</v>
      </c>
      <c r="B2" t="str">
        <f>Input!B123</f>
        <v>Chase Gebhardt</v>
      </c>
      <c r="C2" t="str">
        <f>Input!C123</f>
        <v>Flint Kearsley</v>
      </c>
      <c r="D2">
        <f>Input!D123</f>
        <v>226</v>
      </c>
      <c r="E2">
        <f>Input!E123</f>
        <v>267</v>
      </c>
      <c r="F2">
        <f>Input!F123</f>
        <v>225</v>
      </c>
      <c r="G2">
        <f aca="true" t="shared" si="0" ref="G2:G33">SUM(D2:F2)</f>
        <v>718</v>
      </c>
    </row>
    <row r="3" spans="1:7" ht="12.75">
      <c r="A3" s="1">
        <f>A2+1</f>
        <v>2</v>
      </c>
      <c r="B3" t="str">
        <f>Input!B122</f>
        <v>Kyle Langworthy</v>
      </c>
      <c r="C3" t="str">
        <f>Input!C122</f>
        <v>Flint Kearsley</v>
      </c>
      <c r="D3">
        <f>Input!D122</f>
        <v>215</v>
      </c>
      <c r="E3">
        <f>Input!E122</f>
        <v>247</v>
      </c>
      <c r="F3">
        <f>Input!F122</f>
        <v>248</v>
      </c>
      <c r="G3">
        <f t="shared" si="0"/>
        <v>710</v>
      </c>
    </row>
    <row r="4" spans="1:7" ht="12.75">
      <c r="A4" s="1">
        <f>A3+1</f>
        <v>3</v>
      </c>
      <c r="B4" t="str">
        <f>Input!B38</f>
        <v>Aaron Brown-O'Dell</v>
      </c>
      <c r="C4" t="str">
        <f>Input!C38</f>
        <v>Sturgis</v>
      </c>
      <c r="D4">
        <f>Input!D38</f>
        <v>194</v>
      </c>
      <c r="E4">
        <f>Input!E38</f>
        <v>256</v>
      </c>
      <c r="F4">
        <f>Input!F38</f>
        <v>257</v>
      </c>
      <c r="G4">
        <f t="shared" si="0"/>
        <v>707</v>
      </c>
    </row>
    <row r="5" spans="1:7" ht="12.75">
      <c r="A5" s="1">
        <f aca="true" t="shared" si="1" ref="A5:A68">A4+1</f>
        <v>4</v>
      </c>
      <c r="B5" t="str">
        <f>Input!B39</f>
        <v>Blake Lindsey</v>
      </c>
      <c r="C5" t="str">
        <f>Input!C39</f>
        <v>Sturgis</v>
      </c>
      <c r="D5">
        <f>Input!D39</f>
        <v>235</v>
      </c>
      <c r="E5">
        <f>Input!E39</f>
        <v>256</v>
      </c>
      <c r="F5">
        <f>Input!F39</f>
        <v>209</v>
      </c>
      <c r="G5">
        <f t="shared" si="0"/>
        <v>700</v>
      </c>
    </row>
    <row r="6" spans="1:7" ht="12.75">
      <c r="A6" s="1">
        <f t="shared" si="1"/>
        <v>5</v>
      </c>
      <c r="B6" t="str">
        <f>Input!B172</f>
        <v>Sean Young</v>
      </c>
      <c r="C6" t="str">
        <f>Input!C172</f>
        <v>Battle Creek Pennfield</v>
      </c>
      <c r="D6">
        <f>Input!D172</f>
        <v>257</v>
      </c>
      <c r="E6">
        <f>Input!E172</f>
        <v>221</v>
      </c>
      <c r="F6">
        <f>Input!F172</f>
        <v>221</v>
      </c>
      <c r="G6">
        <f t="shared" si="0"/>
        <v>699</v>
      </c>
    </row>
    <row r="7" spans="1:7" ht="12.75">
      <c r="A7" s="1">
        <f t="shared" si="1"/>
        <v>6</v>
      </c>
      <c r="B7" t="str">
        <f>Input!B174</f>
        <v>James Ruoff</v>
      </c>
      <c r="C7" t="str">
        <f>Input!C174</f>
        <v>Battle Creek Pennfield</v>
      </c>
      <c r="D7">
        <f>Input!D174</f>
        <v>242</v>
      </c>
      <c r="E7">
        <f>Input!E174</f>
        <v>189</v>
      </c>
      <c r="F7">
        <f>Input!F174</f>
        <v>268</v>
      </c>
      <c r="G7">
        <f t="shared" si="0"/>
        <v>699</v>
      </c>
    </row>
    <row r="8" spans="1:7" ht="12.75">
      <c r="A8" s="1">
        <f t="shared" si="1"/>
        <v>7</v>
      </c>
      <c r="B8" s="14" t="str">
        <f>Input!B125</f>
        <v>Seth Varner</v>
      </c>
      <c r="C8" t="str">
        <f>Input!C125</f>
        <v>Flint Kearsley</v>
      </c>
      <c r="D8">
        <f>Input!D125</f>
        <v>236</v>
      </c>
      <c r="E8">
        <f>Input!E125</f>
        <v>236</v>
      </c>
      <c r="F8">
        <f>Input!F125</f>
        <v>191</v>
      </c>
      <c r="G8">
        <f t="shared" si="0"/>
        <v>663</v>
      </c>
    </row>
    <row r="9" spans="1:7" ht="12.75">
      <c r="A9" s="1">
        <f t="shared" si="1"/>
        <v>8</v>
      </c>
      <c r="B9" t="str">
        <f>Input!B149</f>
        <v>Nicholas Stewart</v>
      </c>
      <c r="C9" t="str">
        <f>Input!C149</f>
        <v>Bay City John Glenn</v>
      </c>
      <c r="D9">
        <f>Input!D149</f>
        <v>188</v>
      </c>
      <c r="E9">
        <f>Input!E149</f>
        <v>279</v>
      </c>
      <c r="F9">
        <f>Input!F149</f>
        <v>193</v>
      </c>
      <c r="G9">
        <f t="shared" si="0"/>
        <v>660</v>
      </c>
    </row>
    <row r="10" spans="1:7" ht="12.75">
      <c r="A10" s="1">
        <f t="shared" si="1"/>
        <v>9</v>
      </c>
      <c r="B10" t="str">
        <f>Input!B195</f>
        <v>Brandon Kreiner</v>
      </c>
      <c r="C10" t="str">
        <f>Input!C195</f>
        <v>Davison</v>
      </c>
      <c r="D10">
        <f>Input!D195</f>
        <v>204</v>
      </c>
      <c r="E10">
        <f>Input!E195</f>
        <v>247</v>
      </c>
      <c r="F10">
        <f>Input!F195</f>
        <v>202</v>
      </c>
      <c r="G10">
        <f t="shared" si="0"/>
        <v>653</v>
      </c>
    </row>
    <row r="11" spans="1:7" ht="12.75">
      <c r="A11" s="1">
        <f t="shared" si="1"/>
        <v>10</v>
      </c>
      <c r="B11" t="str">
        <f>Input!B29</f>
        <v>Thomas Trecha</v>
      </c>
      <c r="C11" t="str">
        <f>Input!C29</f>
        <v>Owosso</v>
      </c>
      <c r="D11">
        <f>Input!D29</f>
        <v>207</v>
      </c>
      <c r="E11">
        <f>Input!E29</f>
        <v>207</v>
      </c>
      <c r="F11">
        <f>Input!F29</f>
        <v>227</v>
      </c>
      <c r="G11">
        <f t="shared" si="0"/>
        <v>641</v>
      </c>
    </row>
    <row r="12" spans="1:7" ht="12.75">
      <c r="A12" s="1">
        <f t="shared" si="1"/>
        <v>11</v>
      </c>
      <c r="B12" t="str">
        <f>Input!B76</f>
        <v>Wayna Montgomery</v>
      </c>
      <c r="C12" t="str">
        <f>Input!C76</f>
        <v>Carmen Ainsworth</v>
      </c>
      <c r="D12">
        <f>Input!D76</f>
        <v>220</v>
      </c>
      <c r="E12">
        <f>Input!E76</f>
        <v>166</v>
      </c>
      <c r="F12">
        <f>Input!F76</f>
        <v>247</v>
      </c>
      <c r="G12">
        <f t="shared" si="0"/>
        <v>633</v>
      </c>
    </row>
    <row r="13" spans="1:7" ht="12.75">
      <c r="A13" s="1">
        <f t="shared" si="1"/>
        <v>12</v>
      </c>
      <c r="B13" t="str">
        <f>Input!B150</f>
        <v>Chris Clark</v>
      </c>
      <c r="C13" t="str">
        <f>Input!C150</f>
        <v>Bay City John Glenn</v>
      </c>
      <c r="D13">
        <f>Input!D150</f>
        <v>218</v>
      </c>
      <c r="E13">
        <f>Input!E150</f>
        <v>245</v>
      </c>
      <c r="F13">
        <f>Input!F150</f>
        <v>169</v>
      </c>
      <c r="G13">
        <f t="shared" si="0"/>
        <v>632</v>
      </c>
    </row>
    <row r="14" spans="1:7" ht="12.75">
      <c r="A14" s="1">
        <f t="shared" si="1"/>
        <v>13</v>
      </c>
      <c r="B14" t="str">
        <f>Input!B187</f>
        <v>Mason Coon</v>
      </c>
      <c r="C14" t="str">
        <f>Input!C187</f>
        <v>Grand Blanc</v>
      </c>
      <c r="D14">
        <f>Input!D187</f>
        <v>201</v>
      </c>
      <c r="E14">
        <f>Input!E187</f>
        <v>214</v>
      </c>
      <c r="F14">
        <f>Input!F187</f>
        <v>214</v>
      </c>
      <c r="G14">
        <f t="shared" si="0"/>
        <v>629</v>
      </c>
    </row>
    <row r="15" spans="1:7" ht="12.75">
      <c r="A15" s="1">
        <f t="shared" si="1"/>
        <v>14</v>
      </c>
      <c r="B15" t="str">
        <f>Input!B110</f>
        <v>Desmond Malusi</v>
      </c>
      <c r="C15" t="str">
        <f>Input!C110</f>
        <v>Bay City Western</v>
      </c>
      <c r="D15">
        <f>Input!D110</f>
        <v>214</v>
      </c>
      <c r="E15">
        <f>Input!E110</f>
        <v>224</v>
      </c>
      <c r="F15">
        <f>Input!F110</f>
        <v>185</v>
      </c>
      <c r="G15">
        <f t="shared" si="0"/>
        <v>623</v>
      </c>
    </row>
    <row r="16" spans="1:7" ht="12.75">
      <c r="A16" s="1">
        <f t="shared" si="1"/>
        <v>15</v>
      </c>
      <c r="B16" t="str">
        <f>Input!B113</f>
        <v>Jackson Ellis</v>
      </c>
      <c r="C16" t="str">
        <f>Input!C113</f>
        <v>Bay City Western</v>
      </c>
      <c r="D16">
        <f>Input!D113</f>
        <v>216</v>
      </c>
      <c r="E16">
        <f>Input!E113</f>
        <v>194</v>
      </c>
      <c r="F16">
        <f>Input!F113</f>
        <v>209</v>
      </c>
      <c r="G16">
        <f t="shared" si="0"/>
        <v>619</v>
      </c>
    </row>
    <row r="17" spans="1:7" ht="12.75">
      <c r="A17" s="1">
        <f t="shared" si="1"/>
        <v>16</v>
      </c>
      <c r="B17" t="str">
        <f>Input!B160</f>
        <v>Donald Waddell</v>
      </c>
      <c r="C17" t="str">
        <f>Input!C160</f>
        <v>Swartz Creek</v>
      </c>
      <c r="D17">
        <f>Input!D160</f>
        <v>172</v>
      </c>
      <c r="E17">
        <f>Input!E160</f>
        <v>245</v>
      </c>
      <c r="F17">
        <f>Input!F160</f>
        <v>199</v>
      </c>
      <c r="G17">
        <f t="shared" si="0"/>
        <v>616</v>
      </c>
    </row>
    <row r="18" spans="1:7" ht="12.75">
      <c r="A18" s="1">
        <f t="shared" si="1"/>
        <v>17</v>
      </c>
      <c r="B18" t="str">
        <f>Input!B163</f>
        <v>Cole Kaufman</v>
      </c>
      <c r="C18" t="str">
        <f>Input!C163</f>
        <v>Swartz Creek</v>
      </c>
      <c r="D18">
        <f>Input!D163</f>
        <v>186</v>
      </c>
      <c r="E18">
        <f>Input!E163</f>
        <v>237</v>
      </c>
      <c r="F18">
        <f>Input!F163</f>
        <v>192</v>
      </c>
      <c r="G18">
        <f t="shared" si="0"/>
        <v>615</v>
      </c>
    </row>
    <row r="19" spans="1:7" ht="12.75">
      <c r="A19" s="1">
        <f t="shared" si="1"/>
        <v>18</v>
      </c>
      <c r="B19" t="str">
        <f>Input!B40</f>
        <v>Zachary Gage</v>
      </c>
      <c r="C19" t="str">
        <f>Input!C40</f>
        <v>Sturgis</v>
      </c>
      <c r="D19">
        <f>Input!D40</f>
        <v>200</v>
      </c>
      <c r="E19">
        <f>Input!E40</f>
        <v>189</v>
      </c>
      <c r="F19">
        <f>Input!F40</f>
        <v>224</v>
      </c>
      <c r="G19">
        <f t="shared" si="0"/>
        <v>613</v>
      </c>
    </row>
    <row r="20" spans="1:7" ht="12.75">
      <c r="A20" s="1">
        <f t="shared" si="1"/>
        <v>19</v>
      </c>
      <c r="B20" t="str">
        <f>Input!B185</f>
        <v>Andrew Peterson</v>
      </c>
      <c r="C20" t="str">
        <f>Input!C185</f>
        <v>Grand Blanc</v>
      </c>
      <c r="D20">
        <f>Input!D185</f>
        <v>209</v>
      </c>
      <c r="E20">
        <f>Input!E185</f>
        <v>201</v>
      </c>
      <c r="F20">
        <f>Input!F185</f>
        <v>197</v>
      </c>
      <c r="G20">
        <f t="shared" si="0"/>
        <v>607</v>
      </c>
    </row>
    <row r="21" spans="1:7" ht="12.75">
      <c r="A21" s="1">
        <f t="shared" si="1"/>
        <v>20</v>
      </c>
      <c r="B21" t="str">
        <f>Input!B92</f>
        <v>Dakota Pallas</v>
      </c>
      <c r="C21" t="str">
        <f>Input!C92</f>
        <v>Sandusky</v>
      </c>
      <c r="D21">
        <f>Input!D92</f>
        <v>196</v>
      </c>
      <c r="E21">
        <f>Input!E92</f>
        <v>211</v>
      </c>
      <c r="F21">
        <f>Input!F92</f>
        <v>199</v>
      </c>
      <c r="G21">
        <f t="shared" si="0"/>
        <v>606</v>
      </c>
    </row>
    <row r="22" spans="1:7" ht="12.75">
      <c r="A22" s="1">
        <f t="shared" si="1"/>
        <v>21</v>
      </c>
      <c r="B22" t="str">
        <f>Input!B134</f>
        <v>Evan DeBruyne</v>
      </c>
      <c r="C22" t="str">
        <f>Input!C134</f>
        <v>L'Anse Creuse North</v>
      </c>
      <c r="D22">
        <f>Input!D134</f>
        <v>169</v>
      </c>
      <c r="E22">
        <f>Input!E134</f>
        <v>215</v>
      </c>
      <c r="F22">
        <f>Input!F134</f>
        <v>212</v>
      </c>
      <c r="G22">
        <f t="shared" si="0"/>
        <v>596</v>
      </c>
    </row>
    <row r="23" spans="1:7" ht="12.75">
      <c r="A23" s="1">
        <f t="shared" si="1"/>
        <v>22</v>
      </c>
      <c r="B23" t="str">
        <f>Input!B86</f>
        <v>Zack Billot</v>
      </c>
      <c r="C23" t="str">
        <f>Input!C86</f>
        <v>Sandusky</v>
      </c>
      <c r="D23">
        <f>Input!D86</f>
        <v>168</v>
      </c>
      <c r="E23">
        <f>Input!E86</f>
        <v>222</v>
      </c>
      <c r="F23">
        <f>Input!F86</f>
        <v>204</v>
      </c>
      <c r="G23">
        <f t="shared" si="0"/>
        <v>594</v>
      </c>
    </row>
    <row r="24" spans="1:7" ht="12.75">
      <c r="A24" s="1">
        <f t="shared" si="1"/>
        <v>23</v>
      </c>
      <c r="B24" t="str">
        <f>Input!B101</f>
        <v>Matthew Kinnaird</v>
      </c>
      <c r="C24" t="str">
        <f>Input!C101</f>
        <v>Sterling Heights Stevenson</v>
      </c>
      <c r="D24">
        <f>Input!D101</f>
        <v>238</v>
      </c>
      <c r="E24">
        <f>Input!E101</f>
        <v>189</v>
      </c>
      <c r="F24">
        <f>Input!F101</f>
        <v>158</v>
      </c>
      <c r="G24">
        <f t="shared" si="0"/>
        <v>585</v>
      </c>
    </row>
    <row r="25" spans="1:7" ht="12.75">
      <c r="A25" s="1">
        <f t="shared" si="1"/>
        <v>24</v>
      </c>
      <c r="B25" t="str">
        <f>Input!B78</f>
        <v>Masen Ancira</v>
      </c>
      <c r="C25" t="str">
        <f>Input!C78</f>
        <v>Carmen Ainsworth</v>
      </c>
      <c r="D25">
        <f>Input!D78</f>
        <v>172</v>
      </c>
      <c r="E25">
        <f>Input!E78</f>
        <v>220</v>
      </c>
      <c r="F25">
        <f>Input!F78</f>
        <v>190</v>
      </c>
      <c r="G25">
        <f t="shared" si="0"/>
        <v>582</v>
      </c>
    </row>
    <row r="26" spans="1:7" ht="12.75">
      <c r="A26" s="1">
        <f t="shared" si="1"/>
        <v>25</v>
      </c>
      <c r="B26" t="str">
        <f>Input!B186</f>
        <v>Caeden Hunter</v>
      </c>
      <c r="C26" t="str">
        <f>Input!C186</f>
        <v>Grand Blanc</v>
      </c>
      <c r="D26">
        <f>Input!D186</f>
        <v>177</v>
      </c>
      <c r="E26">
        <f>Input!E186</f>
        <v>223</v>
      </c>
      <c r="F26">
        <f>Input!F186</f>
        <v>181</v>
      </c>
      <c r="G26">
        <f t="shared" si="0"/>
        <v>581</v>
      </c>
    </row>
    <row r="27" spans="1:7" ht="12.75">
      <c r="A27" s="1">
        <f t="shared" si="1"/>
        <v>26</v>
      </c>
      <c r="B27" t="str">
        <f>Input!B98</f>
        <v>Tyler Amato</v>
      </c>
      <c r="C27" t="str">
        <f>Input!C98</f>
        <v>Sterling Heights Stevenson</v>
      </c>
      <c r="D27">
        <f>Input!D98</f>
        <v>188</v>
      </c>
      <c r="E27">
        <f>Input!E98</f>
        <v>167</v>
      </c>
      <c r="F27">
        <f>Input!F98</f>
        <v>221</v>
      </c>
      <c r="G27">
        <f t="shared" si="0"/>
        <v>576</v>
      </c>
    </row>
    <row r="28" spans="1:7" ht="12.75">
      <c r="A28" s="1">
        <f t="shared" si="1"/>
        <v>27</v>
      </c>
      <c r="B28" t="str">
        <f>Input!B162</f>
        <v>Max Murphy</v>
      </c>
      <c r="C28" t="str">
        <f>Input!C162</f>
        <v>Swartz Creek</v>
      </c>
      <c r="D28">
        <f>Input!D162</f>
        <v>202</v>
      </c>
      <c r="E28">
        <f>Input!E162</f>
        <v>245</v>
      </c>
      <c r="F28">
        <f>Input!F162</f>
        <v>128</v>
      </c>
      <c r="G28">
        <f t="shared" si="0"/>
        <v>575</v>
      </c>
    </row>
    <row r="29" spans="1:7" ht="12.75">
      <c r="A29" s="1">
        <f t="shared" si="1"/>
        <v>28</v>
      </c>
      <c r="B29" t="str">
        <f>Input!B136</f>
        <v>Cory Mazure</v>
      </c>
      <c r="C29" t="str">
        <f>Input!C136</f>
        <v>L'Anse Creuse North</v>
      </c>
      <c r="D29">
        <f>Input!D136</f>
        <v>201</v>
      </c>
      <c r="E29">
        <f>Input!E136</f>
        <v>191</v>
      </c>
      <c r="F29">
        <f>Input!F136</f>
        <v>183</v>
      </c>
      <c r="G29">
        <f t="shared" si="0"/>
        <v>575</v>
      </c>
    </row>
    <row r="30" spans="1:7" ht="12.75">
      <c r="A30" s="1">
        <f t="shared" si="1"/>
        <v>29</v>
      </c>
      <c r="B30" t="str">
        <f>Input!B188</f>
        <v>Matt Miller</v>
      </c>
      <c r="C30" t="str">
        <f>Input!C188</f>
        <v>Grand Blanc</v>
      </c>
      <c r="D30">
        <f>Input!D188</f>
        <v>188</v>
      </c>
      <c r="E30">
        <f>Input!E188</f>
        <v>176</v>
      </c>
      <c r="F30">
        <f>Input!F188</f>
        <v>204</v>
      </c>
      <c r="G30">
        <f t="shared" si="0"/>
        <v>568</v>
      </c>
    </row>
    <row r="31" spans="1:7" ht="12.75">
      <c r="A31" s="1">
        <f t="shared" si="1"/>
        <v>30</v>
      </c>
      <c r="B31" t="str">
        <f>Input!B77</f>
        <v>Joey Wheeler</v>
      </c>
      <c r="C31" t="str">
        <f>Input!C77</f>
        <v>Carmen Ainsworth</v>
      </c>
      <c r="D31">
        <f>Input!D77</f>
        <v>183</v>
      </c>
      <c r="E31">
        <f>Input!E77</f>
        <v>211</v>
      </c>
      <c r="F31">
        <f>Input!F77</f>
        <v>169</v>
      </c>
      <c r="G31">
        <f t="shared" si="0"/>
        <v>563</v>
      </c>
    </row>
    <row r="32" spans="1:7" ht="12.75">
      <c r="A32" s="1">
        <f t="shared" si="1"/>
        <v>31</v>
      </c>
      <c r="B32" t="str">
        <f>Input!B146</f>
        <v>Brandon Freese</v>
      </c>
      <c r="C32" t="str">
        <f>Input!C146</f>
        <v>Bay City John Glenn</v>
      </c>
      <c r="D32">
        <f>Input!D146</f>
        <v>201</v>
      </c>
      <c r="E32">
        <f>Input!E146</f>
        <v>212</v>
      </c>
      <c r="F32">
        <f>Input!F146</f>
        <v>149</v>
      </c>
      <c r="G32">
        <f t="shared" si="0"/>
        <v>562</v>
      </c>
    </row>
    <row r="33" spans="1:7" ht="12.75">
      <c r="A33" s="1">
        <f t="shared" si="1"/>
        <v>32</v>
      </c>
      <c r="B33" s="14" t="str">
        <f>Input!B99</f>
        <v>Jaden DeFillippo</v>
      </c>
      <c r="C33" t="str">
        <f>Input!C99</f>
        <v>Sterling Heights Stevenson</v>
      </c>
      <c r="D33">
        <f>Input!D99</f>
        <v>212</v>
      </c>
      <c r="E33">
        <f>Input!E99</f>
        <v>144</v>
      </c>
      <c r="F33">
        <f>Input!F99</f>
        <v>201</v>
      </c>
      <c r="G33">
        <f t="shared" si="0"/>
        <v>557</v>
      </c>
    </row>
    <row r="34" spans="1:7" ht="12.75">
      <c r="A34" s="1">
        <f t="shared" si="1"/>
        <v>33</v>
      </c>
      <c r="B34" t="str">
        <f>Input!B194</f>
        <v>Brendan Ashley</v>
      </c>
      <c r="C34" t="str">
        <f>Input!C194</f>
        <v>Davison</v>
      </c>
      <c r="D34">
        <f>Input!D194</f>
        <v>168</v>
      </c>
      <c r="E34">
        <f>Input!E194</f>
        <v>168</v>
      </c>
      <c r="F34">
        <f>Input!F194</f>
        <v>214</v>
      </c>
      <c r="G34">
        <f aca="true" t="shared" si="2" ref="G34:G65">SUM(D34:F34)</f>
        <v>550</v>
      </c>
    </row>
    <row r="35" spans="1:7" ht="12.75">
      <c r="A35" s="1">
        <f t="shared" si="1"/>
        <v>34</v>
      </c>
      <c r="B35" t="str">
        <f>Input!B197</f>
        <v>Tyler Williams</v>
      </c>
      <c r="C35" t="str">
        <f>Input!C197</f>
        <v>Davison</v>
      </c>
      <c r="D35">
        <f>Input!D197</f>
        <v>179</v>
      </c>
      <c r="E35">
        <f>Input!E197</f>
        <v>201</v>
      </c>
      <c r="F35">
        <f>Input!F197</f>
        <v>169</v>
      </c>
      <c r="G35">
        <f t="shared" si="2"/>
        <v>549</v>
      </c>
    </row>
    <row r="36" spans="1:7" ht="12.75">
      <c r="A36" s="1">
        <f t="shared" si="1"/>
        <v>35</v>
      </c>
      <c r="B36" t="str">
        <f>Input!B31</f>
        <v>Braden Triggs</v>
      </c>
      <c r="C36" t="str">
        <f>Input!C31</f>
        <v>Owosso</v>
      </c>
      <c r="D36">
        <f>Input!D31</f>
        <v>168</v>
      </c>
      <c r="E36">
        <f>Input!E31</f>
        <v>213</v>
      </c>
      <c r="F36">
        <f>Input!F31</f>
        <v>164</v>
      </c>
      <c r="G36">
        <f t="shared" si="2"/>
        <v>545</v>
      </c>
    </row>
    <row r="37" spans="1:7" ht="12.75">
      <c r="A37" s="1">
        <f t="shared" si="1"/>
        <v>36</v>
      </c>
      <c r="B37" t="str">
        <f>Input!B3</f>
        <v>Ben Houck</v>
      </c>
      <c r="C37" t="str">
        <f>Input!C3</f>
        <v>South Lyon East</v>
      </c>
      <c r="D37">
        <f>Input!D3</f>
        <v>201</v>
      </c>
      <c r="E37">
        <f>Input!E3</f>
        <v>191</v>
      </c>
      <c r="F37">
        <f>Input!F3</f>
        <v>148</v>
      </c>
      <c r="G37">
        <f t="shared" si="2"/>
        <v>540</v>
      </c>
    </row>
    <row r="38" spans="1:7" ht="12.75">
      <c r="A38" s="1">
        <f t="shared" si="1"/>
        <v>37</v>
      </c>
      <c r="B38" t="str">
        <f>Input!B115</f>
        <v>Ryan Blanchard</v>
      </c>
      <c r="C38" t="str">
        <f>Input!C115</f>
        <v>Bay City Western</v>
      </c>
      <c r="D38">
        <f>Input!D115</f>
        <v>0</v>
      </c>
      <c r="E38">
        <f>Input!E115</f>
        <v>300</v>
      </c>
      <c r="F38">
        <f>Input!F115</f>
        <v>239</v>
      </c>
      <c r="G38">
        <f t="shared" si="2"/>
        <v>539</v>
      </c>
    </row>
    <row r="39" spans="1:7" ht="12.75">
      <c r="A39" s="1">
        <f t="shared" si="1"/>
        <v>38</v>
      </c>
      <c r="B39" t="str">
        <f>Input!B206</f>
        <v>Bo Schember</v>
      </c>
      <c r="C39" t="str">
        <f>Input!C206</f>
        <v>Reese</v>
      </c>
      <c r="D39">
        <f>Input!D206</f>
        <v>161</v>
      </c>
      <c r="E39">
        <f>Input!E206</f>
        <v>187</v>
      </c>
      <c r="F39">
        <f>Input!F206</f>
        <v>178</v>
      </c>
      <c r="G39">
        <f t="shared" si="2"/>
        <v>526</v>
      </c>
    </row>
    <row r="40" spans="1:7" ht="12.75">
      <c r="A40" s="1">
        <f t="shared" si="1"/>
        <v>39</v>
      </c>
      <c r="B40" t="str">
        <f>Input!B65</f>
        <v>Drew Sawicki</v>
      </c>
      <c r="C40" t="str">
        <f>Input!C65</f>
        <v>South Lyon </v>
      </c>
      <c r="D40">
        <f>Input!D65</f>
        <v>194</v>
      </c>
      <c r="E40">
        <f>Input!E65</f>
        <v>171</v>
      </c>
      <c r="F40">
        <f>Input!F65</f>
        <v>158</v>
      </c>
      <c r="G40">
        <f t="shared" si="2"/>
        <v>523</v>
      </c>
    </row>
    <row r="41" spans="1:7" ht="12.75">
      <c r="A41" s="1">
        <f t="shared" si="1"/>
        <v>40</v>
      </c>
      <c r="B41" t="str">
        <f>Input!B26</f>
        <v>Brendan Coffman</v>
      </c>
      <c r="C41" t="str">
        <f>Input!C26</f>
        <v>Owosso</v>
      </c>
      <c r="D41">
        <f>Input!D26</f>
        <v>153</v>
      </c>
      <c r="E41">
        <f>Input!E26</f>
        <v>224</v>
      </c>
      <c r="F41">
        <f>Input!F26</f>
        <v>145</v>
      </c>
      <c r="G41">
        <f t="shared" si="2"/>
        <v>522</v>
      </c>
    </row>
    <row r="42" spans="1:7" ht="12.75">
      <c r="A42" s="1">
        <f t="shared" si="1"/>
        <v>41</v>
      </c>
      <c r="B42" t="str">
        <f>Input!B64</f>
        <v>Garret Hurt</v>
      </c>
      <c r="C42" t="str">
        <f>Input!C64</f>
        <v>South Lyon </v>
      </c>
      <c r="D42">
        <f>Input!D64</f>
        <v>190</v>
      </c>
      <c r="E42">
        <f>Input!E64</f>
        <v>152</v>
      </c>
      <c r="F42">
        <f>Input!F64</f>
        <v>180</v>
      </c>
      <c r="G42">
        <f t="shared" si="2"/>
        <v>522</v>
      </c>
    </row>
    <row r="43" spans="1:7" ht="12.75">
      <c r="A43" s="1">
        <f t="shared" si="1"/>
        <v>42</v>
      </c>
      <c r="B43" t="str">
        <f>Input!B152</f>
        <v>Ethan Swincicki</v>
      </c>
      <c r="C43" t="str">
        <f>Input!C152</f>
        <v>Bay City John Glenn</v>
      </c>
      <c r="D43">
        <f>Input!D152</f>
        <v>156</v>
      </c>
      <c r="E43">
        <f>Input!E152</f>
        <v>194</v>
      </c>
      <c r="F43">
        <f>Input!F152</f>
        <v>171</v>
      </c>
      <c r="G43">
        <f t="shared" si="2"/>
        <v>521</v>
      </c>
    </row>
    <row r="44" spans="1:7" ht="12.75">
      <c r="A44" s="1">
        <f t="shared" si="1"/>
        <v>43</v>
      </c>
      <c r="B44" t="str">
        <f>Input!B6</f>
        <v>Dalton Cherry</v>
      </c>
      <c r="C44" t="str">
        <f>Input!C6</f>
        <v>South Lyon East</v>
      </c>
      <c r="D44">
        <f>Input!D6</f>
        <v>210</v>
      </c>
      <c r="E44">
        <f>Input!E6</f>
        <v>187</v>
      </c>
      <c r="F44">
        <f>Input!F6</f>
        <v>119</v>
      </c>
      <c r="G44">
        <f t="shared" si="2"/>
        <v>516</v>
      </c>
    </row>
    <row r="45" spans="1:7" ht="12.75">
      <c r="A45" s="1">
        <f t="shared" si="1"/>
        <v>44</v>
      </c>
      <c r="B45" t="str">
        <f>Input!B88</f>
        <v>Trenton Pardy</v>
      </c>
      <c r="C45" t="str">
        <f>Input!C88</f>
        <v>Sandusky</v>
      </c>
      <c r="D45">
        <f>Input!D88</f>
        <v>171</v>
      </c>
      <c r="E45">
        <f>Input!E88</f>
        <v>169</v>
      </c>
      <c r="F45">
        <f>Input!F88</f>
        <v>174</v>
      </c>
      <c r="G45">
        <f t="shared" si="2"/>
        <v>514</v>
      </c>
    </row>
    <row r="46" spans="1:7" ht="12.75">
      <c r="A46" s="1">
        <f t="shared" si="1"/>
        <v>45</v>
      </c>
      <c r="B46" t="str">
        <f>Input!B171</f>
        <v>Nick Hohnberger</v>
      </c>
      <c r="C46" t="str">
        <f>Input!C171</f>
        <v>Battle Creek Pennfield</v>
      </c>
      <c r="D46">
        <f>Input!D171</f>
        <v>180</v>
      </c>
      <c r="E46">
        <f>Input!E171</f>
        <v>161</v>
      </c>
      <c r="F46">
        <f>Input!F171</f>
        <v>170</v>
      </c>
      <c r="G46">
        <f t="shared" si="2"/>
        <v>511</v>
      </c>
    </row>
    <row r="47" spans="1:7" ht="12.75">
      <c r="A47" s="1">
        <f t="shared" si="1"/>
        <v>46</v>
      </c>
      <c r="B47" t="str">
        <f>Input!B32</f>
        <v>Collin Wood</v>
      </c>
      <c r="C47" t="str">
        <f>Input!C32</f>
        <v>Owosso</v>
      </c>
      <c r="D47">
        <f>Input!D32</f>
        <v>187</v>
      </c>
      <c r="E47">
        <f>Input!E32</f>
        <v>145</v>
      </c>
      <c r="F47">
        <f>Input!F32</f>
        <v>161</v>
      </c>
      <c r="G47">
        <f t="shared" si="2"/>
        <v>493</v>
      </c>
    </row>
    <row r="48" spans="1:7" ht="12.75">
      <c r="A48" s="1">
        <f t="shared" si="1"/>
        <v>47</v>
      </c>
      <c r="B48" t="str">
        <f>Input!B66</f>
        <v>Zak King</v>
      </c>
      <c r="C48" t="str">
        <f>Input!C66</f>
        <v>South Lyon </v>
      </c>
      <c r="D48">
        <f>Input!D66</f>
        <v>141</v>
      </c>
      <c r="E48">
        <f>Input!E66</f>
        <v>171</v>
      </c>
      <c r="F48">
        <f>Input!F66</f>
        <v>180</v>
      </c>
      <c r="G48">
        <f t="shared" si="2"/>
        <v>492</v>
      </c>
    </row>
    <row r="49" spans="1:7" ht="12.75">
      <c r="A49" s="1">
        <f t="shared" si="1"/>
        <v>48</v>
      </c>
      <c r="B49" s="14" t="str">
        <f>Input!B87</f>
        <v>Kyle Pardy</v>
      </c>
      <c r="C49" t="str">
        <f>Input!C87</f>
        <v>Sandusky</v>
      </c>
      <c r="D49">
        <f>Input!D87</f>
        <v>177</v>
      </c>
      <c r="E49">
        <f>Input!E87</f>
        <v>164</v>
      </c>
      <c r="F49">
        <f>Input!F87</f>
        <v>149</v>
      </c>
      <c r="G49">
        <f t="shared" si="2"/>
        <v>490</v>
      </c>
    </row>
    <row r="50" spans="1:7" ht="12.75">
      <c r="A50" s="1">
        <f t="shared" si="1"/>
        <v>49</v>
      </c>
      <c r="B50" t="str">
        <f>Input!B207</f>
        <v>Hunter Seeger</v>
      </c>
      <c r="C50" t="str">
        <f>Input!C207</f>
        <v>Reese</v>
      </c>
      <c r="D50">
        <f>Input!D207</f>
        <v>168</v>
      </c>
      <c r="E50">
        <f>Input!E207</f>
        <v>125</v>
      </c>
      <c r="F50">
        <f>Input!F207</f>
        <v>167</v>
      </c>
      <c r="G50">
        <f t="shared" si="2"/>
        <v>460</v>
      </c>
    </row>
    <row r="51" spans="1:7" ht="12.75">
      <c r="A51" s="1">
        <f t="shared" si="1"/>
        <v>50</v>
      </c>
      <c r="B51" t="str">
        <f>Input!B176</f>
        <v>SS</v>
      </c>
      <c r="C51" t="str">
        <f>Input!C176</f>
        <v>Battle Creek Pennfield</v>
      </c>
      <c r="D51">
        <f>Input!D176</f>
        <v>156</v>
      </c>
      <c r="E51">
        <f>Input!E176</f>
        <v>147</v>
      </c>
      <c r="F51">
        <f>Input!F176</f>
        <v>156</v>
      </c>
      <c r="G51">
        <f t="shared" si="2"/>
        <v>459</v>
      </c>
    </row>
    <row r="52" spans="1:7" ht="12.75">
      <c r="A52" s="1">
        <f t="shared" si="1"/>
        <v>51</v>
      </c>
      <c r="B52" t="str">
        <f>Input!B4</f>
        <v>Michael Louvar</v>
      </c>
      <c r="C52" t="str">
        <f>Input!C4</f>
        <v>South Lyon East</v>
      </c>
      <c r="D52">
        <f>Input!D4</f>
        <v>171</v>
      </c>
      <c r="E52">
        <f>Input!E4</f>
        <v>132</v>
      </c>
      <c r="F52">
        <f>Input!F4</f>
        <v>150</v>
      </c>
      <c r="G52">
        <f t="shared" si="2"/>
        <v>453</v>
      </c>
    </row>
    <row r="53" spans="1:7" ht="12.75">
      <c r="A53" s="1">
        <f t="shared" si="1"/>
        <v>52</v>
      </c>
      <c r="B53" t="str">
        <f>Input!B114</f>
        <v>Levi Kiefer</v>
      </c>
      <c r="C53" t="str">
        <f>Input!C114</f>
        <v>Bay City Western</v>
      </c>
      <c r="D53">
        <f>Input!D114</f>
        <v>228</v>
      </c>
      <c r="E53">
        <f>Input!E114</f>
        <v>215</v>
      </c>
      <c r="F53">
        <f>Input!F114</f>
        <v>0</v>
      </c>
      <c r="G53">
        <f t="shared" si="2"/>
        <v>443</v>
      </c>
    </row>
    <row r="54" spans="1:7" ht="12.75">
      <c r="A54" s="1">
        <f t="shared" si="1"/>
        <v>53</v>
      </c>
      <c r="B54" t="str">
        <f>Input!B7</f>
        <v>Kendon Hamblin</v>
      </c>
      <c r="C54" t="str">
        <f>Input!C7</f>
        <v>South Lyon East</v>
      </c>
      <c r="D54">
        <f>Input!D7</f>
        <v>151</v>
      </c>
      <c r="E54">
        <f>Input!E7</f>
        <v>164</v>
      </c>
      <c r="F54">
        <f>Input!F7</f>
        <v>126</v>
      </c>
      <c r="G54">
        <f t="shared" si="2"/>
        <v>441</v>
      </c>
    </row>
    <row r="55" spans="1:7" ht="12.75">
      <c r="A55" s="1">
        <f t="shared" si="1"/>
        <v>54</v>
      </c>
      <c r="B55" t="str">
        <f>Input!B54</f>
        <v>Seth Finley</v>
      </c>
      <c r="C55" t="str">
        <f>Input!C54</f>
        <v>Tawas</v>
      </c>
      <c r="D55">
        <f>Input!D54</f>
        <v>142</v>
      </c>
      <c r="E55">
        <f>Input!E54</f>
        <v>135</v>
      </c>
      <c r="F55">
        <f>Input!F54</f>
        <v>160</v>
      </c>
      <c r="G55">
        <f t="shared" si="2"/>
        <v>437</v>
      </c>
    </row>
    <row r="56" spans="1:7" ht="12.75">
      <c r="A56" s="1">
        <f t="shared" si="1"/>
        <v>55</v>
      </c>
      <c r="B56" t="str">
        <f>Input!B211</f>
        <v>Jordan Robinson</v>
      </c>
      <c r="C56" t="str">
        <f>Input!C211</f>
        <v>Reese</v>
      </c>
      <c r="D56">
        <f>Input!D211</f>
        <v>152</v>
      </c>
      <c r="E56">
        <f>Input!E211</f>
        <v>148</v>
      </c>
      <c r="F56">
        <f>Input!F211</f>
        <v>131</v>
      </c>
      <c r="G56">
        <f t="shared" si="2"/>
        <v>431</v>
      </c>
    </row>
    <row r="57" spans="1:7" ht="12.75">
      <c r="A57" s="1">
        <f t="shared" si="1"/>
        <v>56</v>
      </c>
      <c r="B57" t="str">
        <f>Input!B135</f>
        <v>Micael Torres</v>
      </c>
      <c r="C57" t="str">
        <f>Input!C135</f>
        <v>L'Anse Creuse North</v>
      </c>
      <c r="D57">
        <f>Input!D135</f>
        <v>269</v>
      </c>
      <c r="E57">
        <f>Input!E135</f>
        <v>148</v>
      </c>
      <c r="F57">
        <f>Input!F135</f>
        <v>0</v>
      </c>
      <c r="G57">
        <f t="shared" si="2"/>
        <v>417</v>
      </c>
    </row>
    <row r="58" spans="1:7" ht="12.75">
      <c r="A58" s="1">
        <f t="shared" si="1"/>
        <v>57</v>
      </c>
      <c r="B58" t="str">
        <f>Input!B53</f>
        <v>Jordan Finley</v>
      </c>
      <c r="C58" t="str">
        <f>Input!C53</f>
        <v>Tawas</v>
      </c>
      <c r="D58">
        <f>Input!D53</f>
        <v>155</v>
      </c>
      <c r="E58">
        <f>Input!E53</f>
        <v>114</v>
      </c>
      <c r="F58">
        <f>Input!F53</f>
        <v>141</v>
      </c>
      <c r="G58">
        <f t="shared" si="2"/>
        <v>410</v>
      </c>
    </row>
    <row r="59" spans="1:7" ht="12.75">
      <c r="A59" s="1">
        <f t="shared" si="1"/>
        <v>58</v>
      </c>
      <c r="B59" t="str">
        <f>Input!B111</f>
        <v>Brady Dodick</v>
      </c>
      <c r="C59" t="str">
        <f>Input!C111</f>
        <v>Bay City Western</v>
      </c>
      <c r="D59">
        <f>Input!D111</f>
        <v>190</v>
      </c>
      <c r="E59">
        <f>Input!E111</f>
        <v>0</v>
      </c>
      <c r="F59">
        <f>Input!F111</f>
        <v>199</v>
      </c>
      <c r="G59">
        <f t="shared" si="2"/>
        <v>389</v>
      </c>
    </row>
    <row r="60" spans="1:7" ht="12.75">
      <c r="A60" s="1">
        <f t="shared" si="1"/>
        <v>59</v>
      </c>
      <c r="B60" t="str">
        <f>Input!B159</f>
        <v>Logan Rigdon</v>
      </c>
      <c r="C60" t="str">
        <f>Input!C159</f>
        <v>Swartz Creek</v>
      </c>
      <c r="D60">
        <f>Input!D159</f>
        <v>0</v>
      </c>
      <c r="E60">
        <f>Input!E159</f>
        <v>212</v>
      </c>
      <c r="F60">
        <f>Input!F159</f>
        <v>173</v>
      </c>
      <c r="G60">
        <f t="shared" si="2"/>
        <v>385</v>
      </c>
    </row>
    <row r="61" spans="1:7" ht="12.75">
      <c r="A61" s="1">
        <f t="shared" si="1"/>
        <v>60</v>
      </c>
      <c r="B61" t="str">
        <f>Input!B138</f>
        <v>Dylan Farris</v>
      </c>
      <c r="C61" t="str">
        <f>Input!C138</f>
        <v>L'Anse Creuse North</v>
      </c>
      <c r="D61">
        <f>Input!D138</f>
        <v>0</v>
      </c>
      <c r="E61">
        <f>Input!E138</f>
        <v>208</v>
      </c>
      <c r="F61">
        <f>Input!F138</f>
        <v>169</v>
      </c>
      <c r="G61">
        <f t="shared" si="2"/>
        <v>377</v>
      </c>
    </row>
    <row r="62" spans="1:7" ht="12.75">
      <c r="A62" s="1">
        <f t="shared" si="1"/>
        <v>61</v>
      </c>
      <c r="B62" t="str">
        <f>Input!B103</f>
        <v>Ryan Neumann</v>
      </c>
      <c r="C62" t="str">
        <f>Input!C103</f>
        <v>Sterling Heights Stevenson</v>
      </c>
      <c r="D62">
        <f>Input!D103</f>
        <v>189</v>
      </c>
      <c r="E62">
        <f>Input!E103</f>
        <v>179</v>
      </c>
      <c r="F62">
        <f>Input!F103</f>
        <v>0</v>
      </c>
      <c r="G62">
        <f t="shared" si="2"/>
        <v>368</v>
      </c>
    </row>
    <row r="63" spans="1:7" ht="12.75">
      <c r="A63" s="1">
        <f t="shared" si="1"/>
        <v>62</v>
      </c>
      <c r="B63" s="14" t="str">
        <f>Input!B74</f>
        <v>Zachary Rhodes</v>
      </c>
      <c r="C63" t="str">
        <f>Input!C74</f>
        <v>Carmen Ainsworth</v>
      </c>
      <c r="D63">
        <f>Input!D74</f>
        <v>0</v>
      </c>
      <c r="E63">
        <f>Input!E74</f>
        <v>197</v>
      </c>
      <c r="F63">
        <f>Input!F74</f>
        <v>164</v>
      </c>
      <c r="G63">
        <f t="shared" si="2"/>
        <v>361</v>
      </c>
    </row>
    <row r="64" spans="1:7" ht="12.75">
      <c r="A64" s="1">
        <f t="shared" si="1"/>
        <v>63</v>
      </c>
      <c r="B64" s="14" t="str">
        <f>Input!B158</f>
        <v>Owen Hall</v>
      </c>
      <c r="C64" t="str">
        <f>Input!C158</f>
        <v>Swartz Creek</v>
      </c>
      <c r="D64">
        <f>Input!D158</f>
        <v>165</v>
      </c>
      <c r="E64">
        <f>Input!E158</f>
        <v>0</v>
      </c>
      <c r="F64">
        <f>Input!F158</f>
        <v>196</v>
      </c>
      <c r="G64">
        <f t="shared" si="2"/>
        <v>361</v>
      </c>
    </row>
    <row r="65" spans="1:7" ht="12.75">
      <c r="A65" s="1">
        <f t="shared" si="1"/>
        <v>64</v>
      </c>
      <c r="B65" t="str">
        <f>Input!B41</f>
        <v>Reese Ferguson</v>
      </c>
      <c r="C65" t="str">
        <f>Input!C41</f>
        <v>Sturgis</v>
      </c>
      <c r="D65">
        <f>Input!D41</f>
        <v>0</v>
      </c>
      <c r="E65">
        <f>Input!E41</f>
        <v>191</v>
      </c>
      <c r="F65">
        <f>Input!F41</f>
        <v>165</v>
      </c>
      <c r="G65">
        <f t="shared" si="2"/>
        <v>356</v>
      </c>
    </row>
    <row r="66" spans="1:7" ht="12.75">
      <c r="A66" s="1">
        <f t="shared" si="1"/>
        <v>65</v>
      </c>
      <c r="B66" t="str">
        <f>Input!B139</f>
        <v>Blake Wamken</v>
      </c>
      <c r="C66" t="str">
        <f>Input!C139</f>
        <v>L'Anse Creuse North</v>
      </c>
      <c r="D66">
        <f>Input!D139</f>
        <v>209</v>
      </c>
      <c r="E66">
        <f>Input!E139</f>
        <v>146</v>
      </c>
      <c r="F66">
        <f>Input!F139</f>
        <v>0</v>
      </c>
      <c r="G66">
        <f aca="true" t="shared" si="3" ref="G66:G97">SUM(D66:F66)</f>
        <v>355</v>
      </c>
    </row>
    <row r="67" spans="1:7" ht="12.75">
      <c r="A67" s="1">
        <f t="shared" si="1"/>
        <v>66</v>
      </c>
      <c r="B67" t="str">
        <f>Input!B131</f>
        <v>SS</v>
      </c>
      <c r="C67" t="str">
        <f>Input!C131</f>
        <v>Flint Kearsley</v>
      </c>
      <c r="D67">
        <f>Input!D131</f>
        <v>0</v>
      </c>
      <c r="E67">
        <f>Input!E131</f>
        <v>178</v>
      </c>
      <c r="F67">
        <f>Input!F131</f>
        <v>174</v>
      </c>
      <c r="G67">
        <f t="shared" si="3"/>
        <v>352</v>
      </c>
    </row>
    <row r="68" spans="1:7" ht="12.75">
      <c r="A68" s="1">
        <f t="shared" si="1"/>
        <v>67</v>
      </c>
      <c r="B68" t="str">
        <f>Input!B210</f>
        <v>Wyatt Schember</v>
      </c>
      <c r="C68" t="str">
        <f>Input!C210</f>
        <v>Reese</v>
      </c>
      <c r="D68">
        <f>Input!D210</f>
        <v>0</v>
      </c>
      <c r="E68">
        <f>Input!E210</f>
        <v>169</v>
      </c>
      <c r="F68">
        <f>Input!F210</f>
        <v>183</v>
      </c>
      <c r="G68">
        <f t="shared" si="3"/>
        <v>352</v>
      </c>
    </row>
    <row r="69" spans="1:7" ht="12.75">
      <c r="A69" s="1">
        <f aca="true" t="shared" si="4" ref="A69:A132">A68+1</f>
        <v>68</v>
      </c>
      <c r="B69" t="str">
        <f>Input!B164</f>
        <v>SS</v>
      </c>
      <c r="C69" t="str">
        <f>Input!C164</f>
        <v>Swartz Creek</v>
      </c>
      <c r="D69">
        <f>Input!D164</f>
        <v>214</v>
      </c>
      <c r="E69">
        <f>Input!E164</f>
        <v>136</v>
      </c>
      <c r="F69">
        <f>Input!F164</f>
        <v>0</v>
      </c>
      <c r="G69">
        <f t="shared" si="3"/>
        <v>350</v>
      </c>
    </row>
    <row r="70" spans="1:7" ht="12.75">
      <c r="A70" s="1">
        <f t="shared" si="4"/>
        <v>69</v>
      </c>
      <c r="B70" t="str">
        <f>Input!B112</f>
        <v>Kyle Shorkey</v>
      </c>
      <c r="C70" t="str">
        <f>Input!C112</f>
        <v>Bay City Western</v>
      </c>
      <c r="D70">
        <f>Input!D112</f>
        <v>193</v>
      </c>
      <c r="E70">
        <f>Input!E112</f>
        <v>0</v>
      </c>
      <c r="F70">
        <f>Input!F112</f>
        <v>155</v>
      </c>
      <c r="G70">
        <f t="shared" si="3"/>
        <v>348</v>
      </c>
    </row>
    <row r="71" spans="1:7" ht="12.75">
      <c r="A71" s="1">
        <f t="shared" si="4"/>
        <v>70</v>
      </c>
      <c r="B71" t="str">
        <f>Input!B198</f>
        <v>Issac Dudla</v>
      </c>
      <c r="C71" t="str">
        <f>Input!C198</f>
        <v>Davison</v>
      </c>
      <c r="D71">
        <f>Input!D198</f>
        <v>179</v>
      </c>
      <c r="E71">
        <f>Input!E198</f>
        <v>156</v>
      </c>
      <c r="F71">
        <f>Input!F198</f>
        <v>0</v>
      </c>
      <c r="G71">
        <f t="shared" si="3"/>
        <v>335</v>
      </c>
    </row>
    <row r="72" spans="1:7" ht="12.75">
      <c r="A72" s="1">
        <f t="shared" si="4"/>
        <v>71</v>
      </c>
      <c r="B72" t="str">
        <f>Input!B137</f>
        <v>Zackary Jarfas</v>
      </c>
      <c r="C72" t="str">
        <f>Input!C137</f>
        <v>L'Anse Creuse North</v>
      </c>
      <c r="D72">
        <f>Input!D137</f>
        <v>137</v>
      </c>
      <c r="E72">
        <f>Input!E137</f>
        <v>0</v>
      </c>
      <c r="F72">
        <f>Input!F137</f>
        <v>194</v>
      </c>
      <c r="G72">
        <f t="shared" si="3"/>
        <v>331</v>
      </c>
    </row>
    <row r="73" spans="1:7" ht="12.75">
      <c r="A73" s="1">
        <f t="shared" si="4"/>
        <v>72</v>
      </c>
      <c r="B73" t="str">
        <f>Input!B184</f>
        <v>Andrew Zavatsky</v>
      </c>
      <c r="C73" t="str">
        <f>Input!C184</f>
        <v>Grand Blanc</v>
      </c>
      <c r="D73">
        <f>Input!D184</f>
        <v>161</v>
      </c>
      <c r="E73">
        <f>Input!E184</f>
        <v>0</v>
      </c>
      <c r="F73">
        <f>Input!F184</f>
        <v>168</v>
      </c>
      <c r="G73">
        <f t="shared" si="3"/>
        <v>329</v>
      </c>
    </row>
    <row r="74" spans="1:7" ht="12.75">
      <c r="A74" s="1">
        <f t="shared" si="4"/>
        <v>73</v>
      </c>
      <c r="B74" t="str">
        <f>Input!B102</f>
        <v>Nicholas Kinnaird</v>
      </c>
      <c r="C74" t="str">
        <f>Input!C102</f>
        <v>Sterling Heights Stevenson</v>
      </c>
      <c r="D74">
        <f>Input!D102</f>
        <v>0</v>
      </c>
      <c r="E74">
        <f>Input!E102</f>
        <v>171</v>
      </c>
      <c r="F74">
        <f>Input!F102</f>
        <v>157</v>
      </c>
      <c r="G74">
        <f t="shared" si="3"/>
        <v>328</v>
      </c>
    </row>
    <row r="75" spans="1:7" ht="12.75">
      <c r="A75" s="1">
        <f t="shared" si="4"/>
        <v>74</v>
      </c>
      <c r="B75" t="str">
        <f>Input!B104</f>
        <v>SS</v>
      </c>
      <c r="C75" t="str">
        <f>Input!C104</f>
        <v>Sterling Heights Stevenson</v>
      </c>
      <c r="D75">
        <f>Input!D104</f>
        <v>161</v>
      </c>
      <c r="E75">
        <f>Input!E104</f>
        <v>0</v>
      </c>
      <c r="F75">
        <f>Input!F104</f>
        <v>165</v>
      </c>
      <c r="G75">
        <f t="shared" si="3"/>
        <v>326</v>
      </c>
    </row>
    <row r="76" spans="1:7" ht="12.75">
      <c r="A76" s="1">
        <f t="shared" si="4"/>
        <v>75</v>
      </c>
      <c r="B76" t="str">
        <f>Input!B130</f>
        <v>SS</v>
      </c>
      <c r="C76" t="str">
        <f>Input!C130</f>
        <v>Flint Kearsley</v>
      </c>
      <c r="D76">
        <f>Input!D130</f>
        <v>0</v>
      </c>
      <c r="E76">
        <f>Input!E130</f>
        <v>142</v>
      </c>
      <c r="F76">
        <f>Input!F130</f>
        <v>183</v>
      </c>
      <c r="G76">
        <f t="shared" si="3"/>
        <v>325</v>
      </c>
    </row>
    <row r="77" spans="1:7" ht="12.75">
      <c r="A77" s="1">
        <f t="shared" si="4"/>
        <v>76</v>
      </c>
      <c r="B77" t="str">
        <f>Input!B170</f>
        <v>Joe Larsen</v>
      </c>
      <c r="C77" t="str">
        <f>Input!C170</f>
        <v>Battle Creek Pennfield</v>
      </c>
      <c r="D77">
        <f>Input!D170</f>
        <v>159</v>
      </c>
      <c r="E77">
        <f>Input!E170</f>
        <v>158</v>
      </c>
      <c r="F77">
        <f>Input!F170</f>
        <v>0</v>
      </c>
      <c r="G77">
        <f t="shared" si="3"/>
        <v>317</v>
      </c>
    </row>
    <row r="78" spans="1:7" ht="12.75">
      <c r="A78" s="1">
        <f t="shared" si="4"/>
        <v>77</v>
      </c>
      <c r="B78" t="str">
        <f>Input!B28</f>
        <v>Jhakab Hickey</v>
      </c>
      <c r="C78" t="str">
        <f>Input!C28</f>
        <v>Owosso</v>
      </c>
      <c r="D78">
        <f>Input!D28</f>
        <v>149</v>
      </c>
      <c r="E78">
        <f>Input!E28</f>
        <v>168</v>
      </c>
      <c r="F78">
        <f>Input!F28</f>
        <v>0</v>
      </c>
      <c r="G78">
        <f t="shared" si="3"/>
        <v>317</v>
      </c>
    </row>
    <row r="79" spans="1:7" ht="12.75">
      <c r="A79" s="1">
        <f t="shared" si="4"/>
        <v>78</v>
      </c>
      <c r="B79" t="str">
        <f>Input!B81</f>
        <v>SS</v>
      </c>
      <c r="C79" t="str">
        <f>Input!C81</f>
        <v>Carmen Ainsworth</v>
      </c>
      <c r="D79">
        <f>Input!D81</f>
        <v>159</v>
      </c>
      <c r="E79">
        <f>Input!E81</f>
        <v>154</v>
      </c>
      <c r="F79">
        <f>Input!F81</f>
        <v>0</v>
      </c>
      <c r="G79">
        <f t="shared" si="3"/>
        <v>313</v>
      </c>
    </row>
    <row r="80" spans="1:7" ht="12.75">
      <c r="A80" s="1">
        <f t="shared" si="4"/>
        <v>79</v>
      </c>
      <c r="B80" t="str">
        <f>Input!B75</f>
        <v>Charles Hall Jr.</v>
      </c>
      <c r="C80" t="str">
        <f>Input!C75</f>
        <v>Carmen Ainsworth</v>
      </c>
      <c r="D80">
        <f>Input!D75</f>
        <v>162</v>
      </c>
      <c r="E80">
        <f>Input!E75</f>
        <v>0</v>
      </c>
      <c r="F80">
        <f>Input!F75</f>
        <v>148</v>
      </c>
      <c r="G80">
        <f t="shared" si="3"/>
        <v>310</v>
      </c>
    </row>
    <row r="81" spans="1:7" ht="12.75">
      <c r="A81" s="1">
        <f t="shared" si="4"/>
        <v>80</v>
      </c>
      <c r="B81" t="str">
        <f>Input!B196</f>
        <v>Miles Luebke</v>
      </c>
      <c r="C81" t="str">
        <f>Input!C196</f>
        <v>Davison</v>
      </c>
      <c r="D81">
        <f>Input!D196</f>
        <v>160</v>
      </c>
      <c r="E81">
        <f>Input!E196</f>
        <v>0</v>
      </c>
      <c r="F81">
        <f>Input!F196</f>
        <v>143</v>
      </c>
      <c r="G81">
        <f t="shared" si="3"/>
        <v>303</v>
      </c>
    </row>
    <row r="82" spans="1:7" ht="12.75">
      <c r="A82" s="1">
        <f t="shared" si="4"/>
        <v>81</v>
      </c>
      <c r="B82" t="str">
        <f>Input!B63</f>
        <v>Kiefer Hurt</v>
      </c>
      <c r="C82" t="str">
        <f>Input!C63</f>
        <v>South Lyon </v>
      </c>
      <c r="D82">
        <f>Input!D63</f>
        <v>0</v>
      </c>
      <c r="E82">
        <f>Input!E63</f>
        <v>161</v>
      </c>
      <c r="F82">
        <f>Input!F63</f>
        <v>139</v>
      </c>
      <c r="G82">
        <f t="shared" si="3"/>
        <v>300</v>
      </c>
    </row>
    <row r="83" spans="1:7" ht="12.75">
      <c r="A83" s="1">
        <f t="shared" si="4"/>
        <v>82</v>
      </c>
      <c r="B83" t="str">
        <f>Input!B5</f>
        <v>Kyle Cameon</v>
      </c>
      <c r="C83" t="str">
        <f>Input!C5</f>
        <v>South Lyon East</v>
      </c>
      <c r="D83">
        <f>Input!D5</f>
        <v>155</v>
      </c>
      <c r="E83">
        <f>Input!E5</f>
        <v>0</v>
      </c>
      <c r="F83">
        <f>Input!F5</f>
        <v>144</v>
      </c>
      <c r="G83">
        <f t="shared" si="3"/>
        <v>299</v>
      </c>
    </row>
    <row r="84" spans="1:7" ht="12.75">
      <c r="A84" s="1">
        <f t="shared" si="4"/>
        <v>83</v>
      </c>
      <c r="B84" t="str">
        <f>Input!B91</f>
        <v>Joshua Bradley</v>
      </c>
      <c r="C84" t="str">
        <f>Input!C91</f>
        <v>Sandusky</v>
      </c>
      <c r="D84">
        <f>Input!D91</f>
        <v>143</v>
      </c>
      <c r="E84">
        <f>Input!E91</f>
        <v>0</v>
      </c>
      <c r="F84">
        <f>Input!F91</f>
        <v>154</v>
      </c>
      <c r="G84">
        <f t="shared" si="3"/>
        <v>297</v>
      </c>
    </row>
    <row r="85" spans="1:7" ht="12.75">
      <c r="A85" s="1">
        <f t="shared" si="4"/>
        <v>84</v>
      </c>
      <c r="B85" t="str">
        <f>Input!B208</f>
        <v>Ben Harris</v>
      </c>
      <c r="C85" t="str">
        <f>Input!C208</f>
        <v>Reese</v>
      </c>
      <c r="D85">
        <f>Input!D208</f>
        <v>157</v>
      </c>
      <c r="E85">
        <f>Input!E208</f>
        <v>115</v>
      </c>
      <c r="F85">
        <f>Input!F208</f>
        <v>0</v>
      </c>
      <c r="G85">
        <f t="shared" si="3"/>
        <v>272</v>
      </c>
    </row>
    <row r="86" spans="1:7" ht="12.75">
      <c r="A86" s="1">
        <f t="shared" si="4"/>
        <v>85</v>
      </c>
      <c r="B86" t="str">
        <f>Input!B52</f>
        <v>Dylan Dimmig</v>
      </c>
      <c r="C86" t="str">
        <f>Input!C52</f>
        <v>Tawas</v>
      </c>
      <c r="D86">
        <f>Input!D52</f>
        <v>135</v>
      </c>
      <c r="E86">
        <f>Input!E52</f>
        <v>91</v>
      </c>
      <c r="F86">
        <f>Input!F52</f>
        <v>0</v>
      </c>
      <c r="G86">
        <f t="shared" si="3"/>
        <v>226</v>
      </c>
    </row>
    <row r="87" spans="1:7" ht="12.75">
      <c r="A87" s="1">
        <f t="shared" si="4"/>
        <v>86</v>
      </c>
      <c r="B87" t="str">
        <f>Input!B140</f>
        <v>James Mazure</v>
      </c>
      <c r="C87" t="str">
        <f>Input!C140</f>
        <v>L'Anse Creuse North</v>
      </c>
      <c r="D87">
        <f>Input!D140</f>
        <v>0</v>
      </c>
      <c r="E87">
        <f>Input!E140</f>
        <v>0</v>
      </c>
      <c r="F87">
        <f>Input!F140</f>
        <v>224</v>
      </c>
      <c r="G87">
        <f t="shared" si="3"/>
        <v>224</v>
      </c>
    </row>
    <row r="88" spans="1:7" ht="12.75">
      <c r="A88" s="1">
        <f t="shared" si="4"/>
        <v>87</v>
      </c>
      <c r="B88" s="14" t="str">
        <f>Input!B55</f>
        <v>Connor Finley</v>
      </c>
      <c r="C88" t="str">
        <f>Input!C55</f>
        <v>Tawas</v>
      </c>
      <c r="D88">
        <f>Input!D55</f>
        <v>118</v>
      </c>
      <c r="E88">
        <f>Input!E55</f>
        <v>0</v>
      </c>
      <c r="F88">
        <f>Input!F55</f>
        <v>86</v>
      </c>
      <c r="G88">
        <f t="shared" si="3"/>
        <v>204</v>
      </c>
    </row>
    <row r="89" spans="1:7" ht="12.75">
      <c r="A89" s="1">
        <f t="shared" si="4"/>
        <v>88</v>
      </c>
      <c r="B89" t="str">
        <f>Input!B126</f>
        <v>Jake Reid</v>
      </c>
      <c r="C89" t="str">
        <f>Input!C126</f>
        <v>Flint Kearsley</v>
      </c>
      <c r="D89">
        <f>Input!D126</f>
        <v>188</v>
      </c>
      <c r="E89">
        <f>Input!E126</f>
        <v>0</v>
      </c>
      <c r="F89">
        <f>Input!F126</f>
        <v>0</v>
      </c>
      <c r="G89">
        <f t="shared" si="3"/>
        <v>188</v>
      </c>
    </row>
    <row r="90" spans="1:7" ht="12.75">
      <c r="A90" s="1">
        <f t="shared" si="4"/>
        <v>89</v>
      </c>
      <c r="B90" t="str">
        <f>Input!B43</f>
        <v>Brandon Buckley</v>
      </c>
      <c r="C90" t="str">
        <f>Input!C43</f>
        <v>Sturgis</v>
      </c>
      <c r="D90">
        <f>Input!D43</f>
        <v>0</v>
      </c>
      <c r="E90">
        <f>Input!E43</f>
        <v>183</v>
      </c>
      <c r="F90">
        <f>Input!F43</f>
        <v>0</v>
      </c>
      <c r="G90">
        <f t="shared" si="3"/>
        <v>183</v>
      </c>
    </row>
    <row r="91" spans="1:7" ht="12.75">
      <c r="A91" s="1">
        <f t="shared" si="4"/>
        <v>90</v>
      </c>
      <c r="B91" t="str">
        <f>Input!B30</f>
        <v>Alex Triggs</v>
      </c>
      <c r="C91" t="str">
        <f>Input!C30</f>
        <v>Owosso</v>
      </c>
      <c r="D91">
        <f>Input!D30</f>
        <v>0</v>
      </c>
      <c r="E91">
        <f>Input!E30</f>
        <v>0</v>
      </c>
      <c r="F91">
        <f>Input!F30</f>
        <v>180</v>
      </c>
      <c r="G91">
        <f t="shared" si="3"/>
        <v>180</v>
      </c>
    </row>
    <row r="92" spans="1:7" ht="12.75">
      <c r="A92" s="1">
        <f t="shared" si="4"/>
        <v>91</v>
      </c>
      <c r="B92" t="str">
        <f>Input!B128</f>
        <v>Nathan Maxwell</v>
      </c>
      <c r="C92" t="str">
        <f>Input!C128</f>
        <v>Flint Kearsley</v>
      </c>
      <c r="D92">
        <f>Input!D128</f>
        <v>178</v>
      </c>
      <c r="E92">
        <f>Input!E128</f>
        <v>0</v>
      </c>
      <c r="F92">
        <f>Input!F128</f>
        <v>0</v>
      </c>
      <c r="G92">
        <f t="shared" si="3"/>
        <v>178</v>
      </c>
    </row>
    <row r="93" spans="1:7" ht="12.75">
      <c r="A93" s="1">
        <f t="shared" si="4"/>
        <v>92</v>
      </c>
      <c r="B93" t="str">
        <f>Input!B173</f>
        <v>Trace Davis</v>
      </c>
      <c r="C93" t="str">
        <f>Input!C173</f>
        <v>Battle Creek Pennfield</v>
      </c>
      <c r="D93">
        <f>Input!D173</f>
        <v>0</v>
      </c>
      <c r="E93">
        <f>Input!E173</f>
        <v>0</v>
      </c>
      <c r="F93">
        <f>Input!F173</f>
        <v>176</v>
      </c>
      <c r="G93">
        <f t="shared" si="3"/>
        <v>176</v>
      </c>
    </row>
    <row r="94" spans="1:7" ht="12.75">
      <c r="A94" s="1">
        <f t="shared" si="4"/>
        <v>93</v>
      </c>
      <c r="B94" t="str">
        <f>Input!B44</f>
        <v>William Parish</v>
      </c>
      <c r="C94" t="str">
        <f>Input!C44</f>
        <v>Sturgis</v>
      </c>
      <c r="D94">
        <f>Input!D44</f>
        <v>0</v>
      </c>
      <c r="E94">
        <f>Input!E44</f>
        <v>0</v>
      </c>
      <c r="F94">
        <f>Input!F44</f>
        <v>157</v>
      </c>
      <c r="G94">
        <f t="shared" si="3"/>
        <v>157</v>
      </c>
    </row>
    <row r="95" spans="1:7" ht="12.75">
      <c r="A95" s="1">
        <f t="shared" si="4"/>
        <v>94</v>
      </c>
      <c r="B95" t="str">
        <f>Input!B45</f>
        <v>SS</v>
      </c>
      <c r="C95" t="str">
        <f>Input!C45</f>
        <v>Sturgis</v>
      </c>
      <c r="D95">
        <f>Input!D45</f>
        <v>156</v>
      </c>
      <c r="E95">
        <f>Input!E45</f>
        <v>0</v>
      </c>
      <c r="F95">
        <f>Input!F45</f>
        <v>0</v>
      </c>
      <c r="G95">
        <f t="shared" si="3"/>
        <v>156</v>
      </c>
    </row>
    <row r="96" spans="1:7" ht="12.75">
      <c r="A96" s="1">
        <f t="shared" si="4"/>
        <v>95</v>
      </c>
      <c r="B96" t="str">
        <f>Input!B68</f>
        <v>Eric Walrath</v>
      </c>
      <c r="C96" t="str">
        <f>Input!C68</f>
        <v>South Lyon </v>
      </c>
      <c r="D96">
        <f>Input!D68</f>
        <v>0</v>
      </c>
      <c r="E96">
        <f>Input!E68</f>
        <v>0</v>
      </c>
      <c r="F96">
        <f>Input!F68</f>
        <v>155</v>
      </c>
      <c r="G96">
        <f t="shared" si="3"/>
        <v>155</v>
      </c>
    </row>
    <row r="97" spans="1:7" ht="12.75">
      <c r="A97" s="1">
        <f t="shared" si="4"/>
        <v>96</v>
      </c>
      <c r="B97" t="str">
        <f>Input!B183</f>
        <v>Logan Livingston</v>
      </c>
      <c r="C97" t="str">
        <f>Input!C183</f>
        <v>Grand Blanc</v>
      </c>
      <c r="D97">
        <f>Input!D183</f>
        <v>0</v>
      </c>
      <c r="E97">
        <f>Input!E183</f>
        <v>151</v>
      </c>
      <c r="F97">
        <f>Input!F183</f>
        <v>0</v>
      </c>
      <c r="G97">
        <f t="shared" si="3"/>
        <v>151</v>
      </c>
    </row>
    <row r="98" spans="1:7" ht="12.75">
      <c r="A98" s="1">
        <f t="shared" si="4"/>
        <v>97</v>
      </c>
      <c r="B98" t="str">
        <f>Input!B69</f>
        <v>SS</v>
      </c>
      <c r="C98" t="str">
        <f>Input!C69</f>
        <v>South Lyon </v>
      </c>
      <c r="D98">
        <f>Input!D69</f>
        <v>0</v>
      </c>
      <c r="E98">
        <f>Input!E69</f>
        <v>146</v>
      </c>
      <c r="F98">
        <f>Input!F69</f>
        <v>0</v>
      </c>
      <c r="G98">
        <f aca="true" t="shared" si="5" ref="G98:G129">SUM(D98:F98)</f>
        <v>146</v>
      </c>
    </row>
    <row r="99" spans="1:7" ht="12.75">
      <c r="A99" s="1">
        <f t="shared" si="4"/>
        <v>98</v>
      </c>
      <c r="B99" t="str">
        <f>Input!B46</f>
        <v>SS</v>
      </c>
      <c r="C99" t="str">
        <f>Input!C46</f>
        <v>Sturgis</v>
      </c>
      <c r="D99">
        <f>Input!D46</f>
        <v>140</v>
      </c>
      <c r="E99">
        <f>Input!E46</f>
        <v>0</v>
      </c>
      <c r="F99">
        <f>Input!F46</f>
        <v>0</v>
      </c>
      <c r="G99">
        <f t="shared" si="5"/>
        <v>140</v>
      </c>
    </row>
    <row r="100" spans="1:7" ht="12.75">
      <c r="A100" s="1">
        <f t="shared" si="4"/>
        <v>99</v>
      </c>
      <c r="B100" t="str">
        <f>Input!B90</f>
        <v>David Leen</v>
      </c>
      <c r="C100" t="str">
        <f>Input!C90</f>
        <v>Sandusky</v>
      </c>
      <c r="D100">
        <f>Input!D90</f>
        <v>0</v>
      </c>
      <c r="E100">
        <f>Input!E90</f>
        <v>137</v>
      </c>
      <c r="F100">
        <f>Input!F90</f>
        <v>0</v>
      </c>
      <c r="G100">
        <f t="shared" si="5"/>
        <v>137</v>
      </c>
    </row>
    <row r="101" spans="1:7" ht="12.75">
      <c r="A101" s="1">
        <f t="shared" si="4"/>
        <v>100</v>
      </c>
      <c r="B101" t="str">
        <f>Input!B212</f>
        <v>SS</v>
      </c>
      <c r="C101" t="str">
        <f>Input!C212</f>
        <v>Reese</v>
      </c>
      <c r="D101">
        <f>Input!D212</f>
        <v>132</v>
      </c>
      <c r="E101">
        <f>Input!E212</f>
        <v>0</v>
      </c>
      <c r="F101">
        <f>Input!F212</f>
        <v>0</v>
      </c>
      <c r="G101">
        <f t="shared" si="5"/>
        <v>132</v>
      </c>
    </row>
    <row r="102" spans="1:7" ht="12.75">
      <c r="A102" s="1">
        <f t="shared" si="4"/>
        <v>101</v>
      </c>
      <c r="B102" t="str">
        <f>Input!B200</f>
        <v>SS</v>
      </c>
      <c r="C102" t="str">
        <f>Input!C200</f>
        <v>Davison</v>
      </c>
      <c r="D102">
        <f>Input!D200</f>
        <v>0</v>
      </c>
      <c r="E102">
        <f>Input!E200</f>
        <v>131</v>
      </c>
      <c r="F102">
        <f>Input!F200</f>
        <v>0</v>
      </c>
      <c r="G102">
        <f t="shared" si="5"/>
        <v>131</v>
      </c>
    </row>
    <row r="103" spans="1:7" ht="12.75">
      <c r="A103" s="1">
        <f t="shared" si="4"/>
        <v>102</v>
      </c>
      <c r="B103" t="str">
        <f>Input!B209</f>
        <v>Christian Day</v>
      </c>
      <c r="C103" t="str">
        <f>Input!C209</f>
        <v>Reese</v>
      </c>
      <c r="D103">
        <f>Input!D209</f>
        <v>0</v>
      </c>
      <c r="E103">
        <f>Input!E209</f>
        <v>0</v>
      </c>
      <c r="F103">
        <f>Input!F209</f>
        <v>131</v>
      </c>
      <c r="G103">
        <f t="shared" si="5"/>
        <v>131</v>
      </c>
    </row>
    <row r="104" spans="1:7" ht="12.75">
      <c r="A104" s="1">
        <f t="shared" si="4"/>
        <v>103</v>
      </c>
      <c r="B104" t="str">
        <f>Input!B147</f>
        <v>Brendan Grifka</v>
      </c>
      <c r="C104" t="str">
        <f>Input!C147</f>
        <v>Bay City John Glenn</v>
      </c>
      <c r="D104">
        <f>Input!D147</f>
        <v>127</v>
      </c>
      <c r="E104">
        <f>Input!E147</f>
        <v>0</v>
      </c>
      <c r="F104">
        <f>Input!F147</f>
        <v>0</v>
      </c>
      <c r="G104">
        <f t="shared" si="5"/>
        <v>127</v>
      </c>
    </row>
    <row r="105" spans="1:7" ht="12.75">
      <c r="A105" s="1">
        <f t="shared" si="4"/>
        <v>104</v>
      </c>
      <c r="B105" t="str">
        <f>Input!B199</f>
        <v>Joshua Hubbard</v>
      </c>
      <c r="C105" t="str">
        <f>Input!C199</f>
        <v>Davison</v>
      </c>
      <c r="D105">
        <f>Input!D199</f>
        <v>0</v>
      </c>
      <c r="E105">
        <f>Input!E199</f>
        <v>0</v>
      </c>
      <c r="F105">
        <f>Input!F199</f>
        <v>127</v>
      </c>
      <c r="G105">
        <f t="shared" si="5"/>
        <v>127</v>
      </c>
    </row>
    <row r="106" spans="1:7" ht="12.75">
      <c r="A106" s="1">
        <f t="shared" si="4"/>
        <v>105</v>
      </c>
      <c r="B106" s="14" t="str">
        <f>Input!B67</f>
        <v>Sam Macciarolo</v>
      </c>
      <c r="C106" t="str">
        <f>Input!C67</f>
        <v>South Lyon </v>
      </c>
      <c r="D106">
        <f>Input!D67</f>
        <v>124</v>
      </c>
      <c r="E106">
        <f>Input!E67</f>
        <v>0</v>
      </c>
      <c r="F106">
        <f>Input!F67</f>
        <v>0</v>
      </c>
      <c r="G106">
        <f t="shared" si="5"/>
        <v>124</v>
      </c>
    </row>
    <row r="107" spans="1:7" ht="12.75">
      <c r="A107" s="1">
        <f t="shared" si="4"/>
        <v>106</v>
      </c>
      <c r="B107" t="str">
        <f>Input!B116</f>
        <v>SS</v>
      </c>
      <c r="C107" t="str">
        <f>Input!C116</f>
        <v>Bay City Western</v>
      </c>
      <c r="D107">
        <f>Input!D116</f>
        <v>0</v>
      </c>
      <c r="E107">
        <f>Input!E116</f>
        <v>123</v>
      </c>
      <c r="F107">
        <f>Input!F116</f>
        <v>0</v>
      </c>
      <c r="G107">
        <f t="shared" si="5"/>
        <v>123</v>
      </c>
    </row>
    <row r="108" spans="1:7" ht="12.75">
      <c r="A108" s="1">
        <f t="shared" si="4"/>
        <v>107</v>
      </c>
      <c r="B108" t="str">
        <f>Input!B62</f>
        <v>Austin Trudell</v>
      </c>
      <c r="C108" t="str">
        <f>Input!C62</f>
        <v>South Lyon </v>
      </c>
      <c r="D108">
        <f>Input!D62</f>
        <v>122</v>
      </c>
      <c r="E108">
        <f>Input!E62</f>
        <v>0</v>
      </c>
      <c r="F108">
        <f>Input!F62</f>
        <v>0</v>
      </c>
      <c r="G108">
        <f t="shared" si="5"/>
        <v>122</v>
      </c>
    </row>
    <row r="109" spans="1:7" ht="12.75">
      <c r="A109" s="1">
        <f t="shared" si="4"/>
        <v>108</v>
      </c>
      <c r="B109" t="str">
        <f>Input!B50</f>
        <v>Jon Wheeler</v>
      </c>
      <c r="C109" t="str">
        <f>Input!C50</f>
        <v>Tawas</v>
      </c>
      <c r="D109">
        <f>Input!D50</f>
        <v>0</v>
      </c>
      <c r="E109">
        <f>Input!E50</f>
        <v>119</v>
      </c>
      <c r="F109">
        <f>Input!F50</f>
        <v>0</v>
      </c>
      <c r="G109">
        <f t="shared" si="5"/>
        <v>119</v>
      </c>
    </row>
    <row r="110" spans="1:7" ht="12.75">
      <c r="A110" s="1">
        <f t="shared" si="4"/>
        <v>109</v>
      </c>
      <c r="B110" t="str">
        <f>Input!B51</f>
        <v>Brady McClellan</v>
      </c>
      <c r="C110" t="str">
        <f>Input!C51</f>
        <v>Tawas</v>
      </c>
      <c r="D110">
        <f>Input!D51</f>
        <v>118</v>
      </c>
      <c r="E110">
        <f>Input!E51</f>
        <v>0</v>
      </c>
      <c r="F110">
        <f>Input!F51</f>
        <v>0</v>
      </c>
      <c r="G110">
        <f t="shared" si="5"/>
        <v>118</v>
      </c>
    </row>
    <row r="111" spans="1:7" ht="12.75">
      <c r="A111" s="1">
        <f t="shared" si="4"/>
        <v>110</v>
      </c>
      <c r="B111" t="str">
        <f>Input!B148</f>
        <v>Ashton Huckins</v>
      </c>
      <c r="C111" t="str">
        <f>Input!C148</f>
        <v>Bay City John Glenn</v>
      </c>
      <c r="D111">
        <f>Input!D148</f>
        <v>0</v>
      </c>
      <c r="E111">
        <f>Input!E148</f>
        <v>118</v>
      </c>
      <c r="F111">
        <f>Input!F148</f>
        <v>0</v>
      </c>
      <c r="G111">
        <f t="shared" si="5"/>
        <v>118</v>
      </c>
    </row>
    <row r="112" spans="1:7" ht="12.75">
      <c r="A112" s="1">
        <f t="shared" si="4"/>
        <v>111</v>
      </c>
      <c r="B112" t="str">
        <f>Input!B8</f>
        <v>Matt Sroka</v>
      </c>
      <c r="C112" t="str">
        <f>Input!C8</f>
        <v>South Lyon East</v>
      </c>
      <c r="D112">
        <f>Input!D8</f>
        <v>0</v>
      </c>
      <c r="E112">
        <f>Input!E8</f>
        <v>118</v>
      </c>
      <c r="F112">
        <f>Input!F8</f>
        <v>0</v>
      </c>
      <c r="G112">
        <f t="shared" si="5"/>
        <v>118</v>
      </c>
    </row>
    <row r="113" spans="1:7" ht="12.75">
      <c r="A113" s="1">
        <f t="shared" si="4"/>
        <v>112</v>
      </c>
      <c r="B113" t="str">
        <f>Input!B153</f>
        <v>Sean McKee</v>
      </c>
      <c r="C113" t="str">
        <f>Input!C153</f>
        <v>Bay City John Glenn</v>
      </c>
      <c r="D113">
        <f>Input!D153</f>
        <v>0</v>
      </c>
      <c r="E113">
        <f>Input!E153</f>
        <v>0</v>
      </c>
      <c r="F113">
        <f>Input!F153</f>
        <v>110</v>
      </c>
      <c r="G113">
        <f t="shared" si="5"/>
        <v>110</v>
      </c>
    </row>
    <row r="114" spans="1:7" ht="12.75">
      <c r="A114" s="1">
        <f t="shared" si="4"/>
        <v>113</v>
      </c>
      <c r="B114" t="str">
        <f>Input!B58</f>
        <v>SS</v>
      </c>
      <c r="C114" t="str">
        <f>Input!C58</f>
        <v>Tawas</v>
      </c>
      <c r="D114">
        <f>Input!D58</f>
        <v>0</v>
      </c>
      <c r="E114">
        <f>Input!E58</f>
        <v>0</v>
      </c>
      <c r="F114">
        <f>Input!F58</f>
        <v>106</v>
      </c>
      <c r="G114">
        <f t="shared" si="5"/>
        <v>106</v>
      </c>
    </row>
    <row r="115" spans="1:7" ht="12.75">
      <c r="A115" s="1">
        <f t="shared" si="4"/>
        <v>114</v>
      </c>
      <c r="B115" t="str">
        <f>Input!B57</f>
        <v>SS</v>
      </c>
      <c r="C115" t="str">
        <f>Input!C57</f>
        <v>Tawas</v>
      </c>
      <c r="D115">
        <f>Input!D57</f>
        <v>0</v>
      </c>
      <c r="E115">
        <f>Input!E57</f>
        <v>0</v>
      </c>
      <c r="F115">
        <f>Input!F57</f>
        <v>103</v>
      </c>
      <c r="G115">
        <f t="shared" si="5"/>
        <v>103</v>
      </c>
    </row>
    <row r="116" spans="1:7" ht="12.75">
      <c r="A116" s="1">
        <f t="shared" si="4"/>
        <v>115</v>
      </c>
      <c r="B116" s="14" t="str">
        <f>Input!B56</f>
        <v>Jacob Fanslau</v>
      </c>
      <c r="C116" t="str">
        <f>Input!C56</f>
        <v>Tawas</v>
      </c>
      <c r="D116">
        <f>Input!D56</f>
        <v>0</v>
      </c>
      <c r="E116">
        <f>Input!E56</f>
        <v>64</v>
      </c>
      <c r="F116">
        <f>Input!F56</f>
        <v>0</v>
      </c>
      <c r="G116">
        <f t="shared" si="5"/>
        <v>64</v>
      </c>
    </row>
    <row r="117" spans="1:7" ht="12.75">
      <c r="A117" s="1">
        <f t="shared" si="4"/>
        <v>116</v>
      </c>
      <c r="B117">
        <f>Input!B242</f>
        <v>0</v>
      </c>
      <c r="C117">
        <f>Input!C242</f>
        <v>0</v>
      </c>
      <c r="D117">
        <f>Input!D242</f>
        <v>0</v>
      </c>
      <c r="E117">
        <f>Input!E242</f>
        <v>0</v>
      </c>
      <c r="F117">
        <f>Input!F242</f>
        <v>0</v>
      </c>
      <c r="G117">
        <f t="shared" si="5"/>
        <v>0</v>
      </c>
    </row>
    <row r="118" spans="1:7" ht="12.75">
      <c r="A118" s="1">
        <f t="shared" si="4"/>
        <v>117</v>
      </c>
      <c r="B118" t="str">
        <f>Input!B42</f>
        <v>Caleb Himebaugh</v>
      </c>
      <c r="C118" t="str">
        <f>Input!C42</f>
        <v>Sturgis</v>
      </c>
      <c r="D118">
        <f>Input!D42</f>
        <v>0</v>
      </c>
      <c r="E118">
        <f>Input!E42</f>
        <v>0</v>
      </c>
      <c r="F118">
        <f>Input!F42</f>
        <v>0</v>
      </c>
      <c r="G118">
        <f t="shared" si="5"/>
        <v>0</v>
      </c>
    </row>
    <row r="119" spans="1:7" ht="12.75">
      <c r="A119" s="1">
        <f t="shared" si="4"/>
        <v>118</v>
      </c>
      <c r="B119">
        <f>Input!B17</f>
        <v>0</v>
      </c>
      <c r="C119" t="str">
        <f>Input!C17</f>
        <v>Oscoda</v>
      </c>
      <c r="D119">
        <f>Input!D17</f>
        <v>0</v>
      </c>
      <c r="E119">
        <f>Input!E17</f>
        <v>0</v>
      </c>
      <c r="F119">
        <f>Input!F17</f>
        <v>0</v>
      </c>
      <c r="G119">
        <f t="shared" si="5"/>
        <v>0</v>
      </c>
    </row>
    <row r="120" spans="1:7" ht="12.75">
      <c r="A120" s="1">
        <f t="shared" si="4"/>
        <v>119</v>
      </c>
      <c r="B120">
        <f>Input!B219</f>
        <v>0</v>
      </c>
      <c r="C120">
        <f>Input!C219</f>
        <v>0</v>
      </c>
      <c r="D120">
        <f>Input!D219</f>
        <v>0</v>
      </c>
      <c r="E120">
        <f>Input!E219</f>
        <v>0</v>
      </c>
      <c r="F120">
        <f>Input!F219</f>
        <v>0</v>
      </c>
      <c r="G120">
        <f t="shared" si="5"/>
        <v>0</v>
      </c>
    </row>
    <row r="121" spans="1:7" ht="12.75">
      <c r="A121" s="1">
        <f t="shared" si="4"/>
        <v>120</v>
      </c>
      <c r="B121">
        <f>Input!B245</f>
        <v>0</v>
      </c>
      <c r="C121">
        <f>Input!C245</f>
        <v>0</v>
      </c>
      <c r="D121">
        <f>Input!D245</f>
        <v>0</v>
      </c>
      <c r="E121">
        <f>Input!E245</f>
        <v>0</v>
      </c>
      <c r="F121">
        <f>Input!F245</f>
        <v>0</v>
      </c>
      <c r="G121">
        <f t="shared" si="5"/>
        <v>0</v>
      </c>
    </row>
    <row r="122" spans="1:7" ht="12.75">
      <c r="A122" s="1">
        <f t="shared" si="4"/>
        <v>121</v>
      </c>
      <c r="B122" t="str">
        <f>Input!B89</f>
        <v>Adam Cahoon</v>
      </c>
      <c r="C122" t="str">
        <f>Input!C89</f>
        <v>Sandusky</v>
      </c>
      <c r="D122">
        <f>Input!D89</f>
        <v>0</v>
      </c>
      <c r="E122">
        <f>Input!E89</f>
        <v>0</v>
      </c>
      <c r="F122">
        <f>Input!F89</f>
        <v>0</v>
      </c>
      <c r="G122">
        <f t="shared" si="5"/>
        <v>0</v>
      </c>
    </row>
    <row r="123" spans="1:7" ht="12.75">
      <c r="A123" s="1">
        <f t="shared" si="4"/>
        <v>122</v>
      </c>
      <c r="B123">
        <f>Input!B14</f>
        <v>0</v>
      </c>
      <c r="C123" t="str">
        <f>Input!C14</f>
        <v>Oscoda</v>
      </c>
      <c r="D123">
        <f>Input!D14</f>
        <v>0</v>
      </c>
      <c r="E123">
        <f>Input!E14</f>
        <v>0</v>
      </c>
      <c r="F123">
        <f>Input!F14</f>
        <v>0</v>
      </c>
      <c r="G123">
        <f t="shared" si="5"/>
        <v>0</v>
      </c>
    </row>
    <row r="124" spans="1:7" ht="12.75">
      <c r="A124" s="1">
        <f t="shared" si="4"/>
        <v>123</v>
      </c>
      <c r="B124">
        <f>Input!B221</f>
        <v>0</v>
      </c>
      <c r="C124">
        <f>Input!C221</f>
        <v>0</v>
      </c>
      <c r="D124">
        <f>Input!D221</f>
        <v>0</v>
      </c>
      <c r="E124">
        <f>Input!E221</f>
        <v>0</v>
      </c>
      <c r="F124">
        <f>Input!F221</f>
        <v>0</v>
      </c>
      <c r="G124">
        <f t="shared" si="5"/>
        <v>0</v>
      </c>
    </row>
    <row r="125" spans="1:7" ht="12.75">
      <c r="A125" s="1">
        <f t="shared" si="4"/>
        <v>124</v>
      </c>
      <c r="B125" t="str">
        <f>Input!B124</f>
        <v>Ethan Burke</v>
      </c>
      <c r="C125" t="str">
        <f>Input!C124</f>
        <v>Flint Kearsley</v>
      </c>
      <c r="D125">
        <f>Input!D124</f>
        <v>0</v>
      </c>
      <c r="E125">
        <f>Input!E124</f>
        <v>0</v>
      </c>
      <c r="F125">
        <f>Input!F124</f>
        <v>0</v>
      </c>
      <c r="G125">
        <f t="shared" si="5"/>
        <v>0</v>
      </c>
    </row>
    <row r="126" spans="1:7" ht="12.75">
      <c r="A126" s="1">
        <f t="shared" si="4"/>
        <v>125</v>
      </c>
      <c r="B126" t="str">
        <f>Input!B161</f>
        <v>Ben Goupil</v>
      </c>
      <c r="C126" t="str">
        <f>Input!C161</f>
        <v>Swartz Creek</v>
      </c>
      <c r="D126">
        <f>Input!D161</f>
        <v>0</v>
      </c>
      <c r="E126">
        <f>Input!E161</f>
        <v>0</v>
      </c>
      <c r="F126">
        <f>Input!F161</f>
        <v>0</v>
      </c>
      <c r="G126">
        <f t="shared" si="5"/>
        <v>0</v>
      </c>
    </row>
    <row r="127" spans="1:7" ht="12.75">
      <c r="A127" s="1">
        <f t="shared" si="4"/>
        <v>126</v>
      </c>
      <c r="B127">
        <f>Input!B233</f>
        <v>0</v>
      </c>
      <c r="C127">
        <f>Input!C233</f>
        <v>0</v>
      </c>
      <c r="D127">
        <f>Input!D233</f>
        <v>0</v>
      </c>
      <c r="E127">
        <f>Input!E233</f>
        <v>0</v>
      </c>
      <c r="F127">
        <f>Input!F233</f>
        <v>0</v>
      </c>
      <c r="G127">
        <f t="shared" si="5"/>
        <v>0</v>
      </c>
    </row>
    <row r="128" spans="1:7" ht="12.75">
      <c r="A128" s="1">
        <f t="shared" si="4"/>
        <v>127</v>
      </c>
      <c r="B128">
        <f>Input!B223</f>
        <v>0</v>
      </c>
      <c r="C128">
        <f>Input!C223</f>
        <v>0</v>
      </c>
      <c r="D128">
        <f>Input!D223</f>
        <v>0</v>
      </c>
      <c r="E128">
        <f>Input!E223</f>
        <v>0</v>
      </c>
      <c r="F128">
        <f>Input!F223</f>
        <v>0</v>
      </c>
      <c r="G128">
        <f t="shared" si="5"/>
        <v>0</v>
      </c>
    </row>
    <row r="129" spans="1:7" ht="12.75">
      <c r="A129" s="1">
        <f t="shared" si="4"/>
        <v>128</v>
      </c>
      <c r="B129" t="str">
        <f>Input!B182</f>
        <v>Luke Handa</v>
      </c>
      <c r="C129" t="str">
        <f>Input!C182</f>
        <v>Grand Blanc</v>
      </c>
      <c r="D129">
        <f>Input!D182</f>
        <v>0</v>
      </c>
      <c r="E129">
        <f>Input!E182</f>
        <v>0</v>
      </c>
      <c r="F129">
        <f>Input!F182</f>
        <v>0</v>
      </c>
      <c r="G129">
        <f t="shared" si="5"/>
        <v>0</v>
      </c>
    </row>
    <row r="130" spans="1:7" ht="12.75">
      <c r="A130" s="1">
        <f t="shared" si="4"/>
        <v>129</v>
      </c>
      <c r="B130" t="str">
        <f>Input!B100</f>
        <v>Riley Feil</v>
      </c>
      <c r="C130" t="str">
        <f>Input!C100</f>
        <v>Sterling Heights Stevenson</v>
      </c>
      <c r="D130">
        <f>Input!D100</f>
        <v>0</v>
      </c>
      <c r="E130">
        <f>Input!E100</f>
        <v>0</v>
      </c>
      <c r="F130">
        <f>Input!F100</f>
        <v>0</v>
      </c>
      <c r="G130">
        <f aca="true" t="shared" si="6" ref="G130:G161">SUM(D130:F130)</f>
        <v>0</v>
      </c>
    </row>
    <row r="131" spans="1:7" ht="12.75">
      <c r="A131" s="1">
        <f t="shared" si="4"/>
        <v>130</v>
      </c>
      <c r="B131">
        <f>Input!B232</f>
        <v>0</v>
      </c>
      <c r="C131">
        <f>Input!C232</f>
        <v>0</v>
      </c>
      <c r="D131">
        <f>Input!D232</f>
        <v>0</v>
      </c>
      <c r="E131">
        <f>Input!E232</f>
        <v>0</v>
      </c>
      <c r="F131">
        <f>Input!F232</f>
        <v>0</v>
      </c>
      <c r="G131">
        <f t="shared" si="6"/>
        <v>0</v>
      </c>
    </row>
    <row r="132" spans="1:7" ht="12.75">
      <c r="A132" s="1">
        <f t="shared" si="4"/>
        <v>131</v>
      </c>
      <c r="B132">
        <f>Input!B15</f>
        <v>0</v>
      </c>
      <c r="C132" t="str">
        <f>Input!C15</f>
        <v>Oscoda</v>
      </c>
      <c r="D132">
        <f>Input!D15</f>
        <v>0</v>
      </c>
      <c r="E132">
        <f>Input!E15</f>
        <v>0</v>
      </c>
      <c r="F132">
        <f>Input!F15</f>
        <v>0</v>
      </c>
      <c r="G132">
        <f t="shared" si="6"/>
        <v>0</v>
      </c>
    </row>
    <row r="133" spans="1:7" ht="12.75">
      <c r="A133" s="1">
        <f aca="true" t="shared" si="7" ref="A133:A196">A132+1</f>
        <v>132</v>
      </c>
      <c r="B133">
        <f>Input!B234</f>
        <v>0</v>
      </c>
      <c r="C133">
        <f>Input!C234</f>
        <v>0</v>
      </c>
      <c r="D133">
        <f>Input!D234</f>
        <v>0</v>
      </c>
      <c r="E133">
        <f>Input!E234</f>
        <v>0</v>
      </c>
      <c r="F133">
        <f>Input!F234</f>
        <v>0</v>
      </c>
      <c r="G133">
        <f t="shared" si="6"/>
        <v>0</v>
      </c>
    </row>
    <row r="134" spans="1:7" ht="12.75">
      <c r="A134" s="1">
        <f t="shared" si="7"/>
        <v>133</v>
      </c>
      <c r="B134" t="str">
        <f>Input!B117</f>
        <v>SS</v>
      </c>
      <c r="C134" t="str">
        <f>Input!C117</f>
        <v>Bay City Western</v>
      </c>
      <c r="D134">
        <f>Input!D117</f>
        <v>0</v>
      </c>
      <c r="E134">
        <f>Input!E117</f>
        <v>0</v>
      </c>
      <c r="F134">
        <f>Input!F117</f>
        <v>0</v>
      </c>
      <c r="G134">
        <f t="shared" si="6"/>
        <v>0</v>
      </c>
    </row>
    <row r="135" spans="1:7" ht="12.75">
      <c r="A135" s="1">
        <f t="shared" si="7"/>
        <v>134</v>
      </c>
      <c r="B135">
        <f>Input!B231</f>
        <v>0</v>
      </c>
      <c r="C135">
        <f>Input!C231</f>
        <v>0</v>
      </c>
      <c r="D135">
        <f>Input!D231</f>
        <v>0</v>
      </c>
      <c r="E135">
        <f>Input!E231</f>
        <v>0</v>
      </c>
      <c r="F135">
        <f>Input!F231</f>
        <v>0</v>
      </c>
      <c r="G135">
        <f t="shared" si="6"/>
        <v>0</v>
      </c>
    </row>
    <row r="136" spans="1:7" ht="12.75">
      <c r="A136" s="1">
        <f t="shared" si="7"/>
        <v>135</v>
      </c>
      <c r="B136" t="str">
        <f>Input!B2</f>
        <v>Thomas Kliein</v>
      </c>
      <c r="C136" t="str">
        <f>Input!C2</f>
        <v>South Lyon East</v>
      </c>
      <c r="D136">
        <f>Input!D2</f>
        <v>0</v>
      </c>
      <c r="E136">
        <f>Input!E2</f>
        <v>0</v>
      </c>
      <c r="F136">
        <f>Input!F2</f>
        <v>0</v>
      </c>
      <c r="G136">
        <f t="shared" si="6"/>
        <v>0</v>
      </c>
    </row>
    <row r="137" spans="1:7" ht="12.75">
      <c r="A137" s="1">
        <f t="shared" si="7"/>
        <v>136</v>
      </c>
      <c r="B137">
        <f>Input!B230</f>
        <v>0</v>
      </c>
      <c r="C137">
        <f>Input!C230</f>
        <v>0</v>
      </c>
      <c r="D137">
        <f>Input!D230</f>
        <v>0</v>
      </c>
      <c r="E137">
        <f>Input!E230</f>
        <v>0</v>
      </c>
      <c r="F137">
        <f>Input!F230</f>
        <v>0</v>
      </c>
      <c r="G137">
        <f t="shared" si="6"/>
        <v>0</v>
      </c>
    </row>
    <row r="138" spans="1:7" ht="12.75">
      <c r="A138" s="1">
        <f t="shared" si="7"/>
        <v>137</v>
      </c>
      <c r="B138" t="str">
        <f>Input!B129</f>
        <v>Lee Burgess</v>
      </c>
      <c r="C138" t="str">
        <f>Input!C129</f>
        <v>Flint Kearsley</v>
      </c>
      <c r="D138">
        <f>Input!D129</f>
        <v>0</v>
      </c>
      <c r="E138">
        <f>Input!E129</f>
        <v>0</v>
      </c>
      <c r="F138">
        <f>Input!F129</f>
        <v>0</v>
      </c>
      <c r="G138">
        <f t="shared" si="6"/>
        <v>0</v>
      </c>
    </row>
    <row r="139" spans="1:7" ht="12.75">
      <c r="A139" s="1">
        <f t="shared" si="7"/>
        <v>138</v>
      </c>
      <c r="B139">
        <f>Input!B243</f>
        <v>0</v>
      </c>
      <c r="C139">
        <f>Input!C243</f>
        <v>0</v>
      </c>
      <c r="D139">
        <f>Input!D243</f>
        <v>0</v>
      </c>
      <c r="E139">
        <f>Input!E243</f>
        <v>0</v>
      </c>
      <c r="F139">
        <f>Input!F243</f>
        <v>0</v>
      </c>
      <c r="G139">
        <f t="shared" si="6"/>
        <v>0</v>
      </c>
    </row>
    <row r="140" spans="1:7" ht="12.75">
      <c r="A140" s="1">
        <f t="shared" si="7"/>
        <v>139</v>
      </c>
      <c r="B140" t="str">
        <f>Input!B79</f>
        <v>Jujuan Caldwell</v>
      </c>
      <c r="C140" t="str">
        <f>Input!C79</f>
        <v>Carmen Ainsworth</v>
      </c>
      <c r="D140">
        <f>Input!D79</f>
        <v>0</v>
      </c>
      <c r="E140">
        <f>Input!E79</f>
        <v>0</v>
      </c>
      <c r="F140">
        <f>Input!F79</f>
        <v>0</v>
      </c>
      <c r="G140">
        <f t="shared" si="6"/>
        <v>0</v>
      </c>
    </row>
    <row r="141" spans="1:7" ht="12.75">
      <c r="A141" s="1">
        <f t="shared" si="7"/>
        <v>140</v>
      </c>
      <c r="B141" t="str">
        <f>Input!B226</f>
        <v>SS</v>
      </c>
      <c r="C141">
        <f>Input!C226</f>
        <v>0</v>
      </c>
      <c r="D141">
        <f>Input!D226</f>
        <v>0</v>
      </c>
      <c r="E141">
        <f>Input!E226</f>
        <v>0</v>
      </c>
      <c r="F141">
        <f>Input!F226</f>
        <v>0</v>
      </c>
      <c r="G141">
        <f t="shared" si="6"/>
        <v>0</v>
      </c>
    </row>
    <row r="142" spans="1:7" ht="12.75">
      <c r="A142" s="1">
        <f t="shared" si="7"/>
        <v>141</v>
      </c>
      <c r="B142" t="str">
        <f>Input!B105</f>
        <v>SS</v>
      </c>
      <c r="C142" t="str">
        <f>Input!C105</f>
        <v>Sterling Heights Stevenson</v>
      </c>
      <c r="D142">
        <f>Input!D105</f>
        <v>0</v>
      </c>
      <c r="E142">
        <f>Input!E105</f>
        <v>0</v>
      </c>
      <c r="F142">
        <f>Input!F105</f>
        <v>0</v>
      </c>
      <c r="G142">
        <f t="shared" si="6"/>
        <v>0</v>
      </c>
    </row>
    <row r="143" spans="1:7" ht="12.75">
      <c r="A143" s="1">
        <f t="shared" si="7"/>
        <v>142</v>
      </c>
      <c r="B143" t="str">
        <f>Input!B118</f>
        <v>SS</v>
      </c>
      <c r="C143" t="str">
        <f>Input!C118</f>
        <v>Bay City Western</v>
      </c>
      <c r="D143">
        <f>Input!D118</f>
        <v>0</v>
      </c>
      <c r="E143">
        <f>Input!E118</f>
        <v>0</v>
      </c>
      <c r="F143">
        <f>Input!F118</f>
        <v>0</v>
      </c>
      <c r="G143">
        <f t="shared" si="6"/>
        <v>0</v>
      </c>
    </row>
    <row r="144" spans="1:7" ht="12.75">
      <c r="A144" s="1">
        <f t="shared" si="7"/>
        <v>143</v>
      </c>
      <c r="B144">
        <f>Input!B222</f>
        <v>0</v>
      </c>
      <c r="C144">
        <f>Input!C222</f>
        <v>0</v>
      </c>
      <c r="D144">
        <f>Input!D222</f>
        <v>0</v>
      </c>
      <c r="E144">
        <f>Input!E222</f>
        <v>0</v>
      </c>
      <c r="F144">
        <f>Input!F222</f>
        <v>0</v>
      </c>
      <c r="G144">
        <f t="shared" si="6"/>
        <v>0</v>
      </c>
    </row>
    <row r="145" spans="1:7" ht="12.75">
      <c r="A145" s="1">
        <f t="shared" si="7"/>
        <v>144</v>
      </c>
      <c r="B145" t="str">
        <f>Input!B21</f>
        <v>SS</v>
      </c>
      <c r="C145" t="str">
        <f>Input!C21</f>
        <v>Oscoda</v>
      </c>
      <c r="D145">
        <f>Input!D21</f>
        <v>0</v>
      </c>
      <c r="E145">
        <f>Input!E21</f>
        <v>0</v>
      </c>
      <c r="F145">
        <f>Input!F21</f>
        <v>0</v>
      </c>
      <c r="G145">
        <f t="shared" si="6"/>
        <v>0</v>
      </c>
    </row>
    <row r="146" spans="1:7" ht="12.75">
      <c r="A146" s="1">
        <f t="shared" si="7"/>
        <v>145</v>
      </c>
      <c r="B146" t="str">
        <f>Input!B106</f>
        <v>SS</v>
      </c>
      <c r="C146" t="str">
        <f>Input!C106</f>
        <v>Sterling Heights Stevenson</v>
      </c>
      <c r="D146">
        <f>Input!D106</f>
        <v>0</v>
      </c>
      <c r="E146">
        <f>Input!E106</f>
        <v>0</v>
      </c>
      <c r="F146">
        <f>Input!F106</f>
        <v>0</v>
      </c>
      <c r="G146">
        <f t="shared" si="6"/>
        <v>0</v>
      </c>
    </row>
    <row r="147" spans="1:7" ht="12.75">
      <c r="A147" s="1">
        <f t="shared" si="7"/>
        <v>146</v>
      </c>
      <c r="B147" t="str">
        <f>Input!B93</f>
        <v>SS</v>
      </c>
      <c r="C147" t="str">
        <f>Input!C93</f>
        <v>Sandusky</v>
      </c>
      <c r="D147">
        <f>Input!D93</f>
        <v>0</v>
      </c>
      <c r="E147">
        <f>Input!E93</f>
        <v>0</v>
      </c>
      <c r="F147">
        <f>Input!F93</f>
        <v>0</v>
      </c>
      <c r="G147">
        <f t="shared" si="6"/>
        <v>0</v>
      </c>
    </row>
    <row r="148" spans="1:7" ht="12.75">
      <c r="A148" s="1">
        <f t="shared" si="7"/>
        <v>147</v>
      </c>
      <c r="B148" t="str">
        <f>Input!B201</f>
        <v>SS</v>
      </c>
      <c r="C148" t="str">
        <f>Input!C201</f>
        <v>Davison</v>
      </c>
      <c r="D148">
        <f>Input!D201</f>
        <v>0</v>
      </c>
      <c r="E148">
        <f>Input!E201</f>
        <v>0</v>
      </c>
      <c r="F148">
        <f>Input!F201</f>
        <v>0</v>
      </c>
      <c r="G148">
        <f t="shared" si="6"/>
        <v>0</v>
      </c>
    </row>
    <row r="149" spans="1:7" ht="12.75">
      <c r="A149" s="1">
        <f t="shared" si="7"/>
        <v>148</v>
      </c>
      <c r="B149" t="str">
        <f>Input!B249</f>
        <v>SS</v>
      </c>
      <c r="C149">
        <f>Input!C249</f>
        <v>0</v>
      </c>
      <c r="D149">
        <f>Input!D249</f>
        <v>0</v>
      </c>
      <c r="E149">
        <f>Input!E249</f>
        <v>0</v>
      </c>
      <c r="F149">
        <f>Input!F249</f>
        <v>0</v>
      </c>
      <c r="G149">
        <f t="shared" si="6"/>
        <v>0</v>
      </c>
    </row>
    <row r="150" spans="1:7" ht="12.75">
      <c r="A150" s="1">
        <f t="shared" si="7"/>
        <v>149</v>
      </c>
      <c r="B150">
        <f>Input!B244</f>
        <v>0</v>
      </c>
      <c r="C150">
        <f>Input!C244</f>
        <v>0</v>
      </c>
      <c r="D150">
        <f>Input!D244</f>
        <v>0</v>
      </c>
      <c r="E150">
        <f>Input!E244</f>
        <v>0</v>
      </c>
      <c r="F150">
        <f>Input!F244</f>
        <v>0</v>
      </c>
      <c r="G150">
        <f t="shared" si="6"/>
        <v>0</v>
      </c>
    </row>
    <row r="151" spans="1:7" ht="12.75">
      <c r="A151" s="1">
        <f t="shared" si="7"/>
        <v>150</v>
      </c>
      <c r="B151">
        <f>Input!B220</f>
        <v>0</v>
      </c>
      <c r="C151">
        <f>Input!C220</f>
        <v>0</v>
      </c>
      <c r="D151">
        <f>Input!D220</f>
        <v>0</v>
      </c>
      <c r="E151">
        <f>Input!E220</f>
        <v>0</v>
      </c>
      <c r="F151">
        <f>Input!F220</f>
        <v>0</v>
      </c>
      <c r="G151">
        <f t="shared" si="6"/>
        <v>0</v>
      </c>
    </row>
    <row r="152" spans="1:7" ht="12.75">
      <c r="A152" s="1">
        <f t="shared" si="7"/>
        <v>151</v>
      </c>
      <c r="B152">
        <f>Input!B19</f>
        <v>0</v>
      </c>
      <c r="C152" t="str">
        <f>Input!C19</f>
        <v>Oscoda</v>
      </c>
      <c r="D152">
        <f>Input!D19</f>
        <v>0</v>
      </c>
      <c r="E152">
        <f>Input!E19</f>
        <v>0</v>
      </c>
      <c r="F152">
        <f>Input!F19</f>
        <v>0</v>
      </c>
      <c r="G152">
        <f t="shared" si="6"/>
        <v>0</v>
      </c>
    </row>
    <row r="153" spans="1:7" ht="12.75">
      <c r="A153" s="1">
        <f t="shared" si="7"/>
        <v>152</v>
      </c>
      <c r="B153" t="str">
        <f>Input!B27</f>
        <v>Brandon Czarnopys</v>
      </c>
      <c r="C153" t="str">
        <f>Input!C27</f>
        <v>Owosso</v>
      </c>
      <c r="D153">
        <f>Input!D27</f>
        <v>0</v>
      </c>
      <c r="E153">
        <f>Input!E27</f>
        <v>0</v>
      </c>
      <c r="F153">
        <f>Input!F27</f>
        <v>0</v>
      </c>
      <c r="G153">
        <f t="shared" si="6"/>
        <v>0</v>
      </c>
    </row>
    <row r="154" spans="1:7" ht="12.75">
      <c r="A154" s="1">
        <f t="shared" si="7"/>
        <v>153</v>
      </c>
      <c r="B154">
        <f>Input!B218</f>
        <v>0</v>
      </c>
      <c r="C154">
        <f>Input!C218</f>
        <v>0</v>
      </c>
      <c r="D154">
        <f>Input!D218</f>
        <v>0</v>
      </c>
      <c r="E154">
        <f>Input!E218</f>
        <v>0</v>
      </c>
      <c r="F154">
        <f>Input!F218</f>
        <v>0</v>
      </c>
      <c r="G154">
        <f t="shared" si="6"/>
        <v>0</v>
      </c>
    </row>
    <row r="155" spans="1:7" ht="12.75">
      <c r="A155" s="1">
        <f t="shared" si="7"/>
        <v>154</v>
      </c>
      <c r="B155">
        <f>Input!B18</f>
        <v>0</v>
      </c>
      <c r="C155" t="str">
        <f>Input!C18</f>
        <v>Oscoda</v>
      </c>
      <c r="D155">
        <f>Input!D18</f>
        <v>0</v>
      </c>
      <c r="E155">
        <f>Input!E18</f>
        <v>0</v>
      </c>
      <c r="F155">
        <f>Input!F18</f>
        <v>0</v>
      </c>
      <c r="G155">
        <f t="shared" si="6"/>
        <v>0</v>
      </c>
    </row>
    <row r="156" spans="1:7" ht="12.75">
      <c r="A156" s="1">
        <f t="shared" si="7"/>
        <v>155</v>
      </c>
      <c r="B156" t="str">
        <f>Input!B250</f>
        <v>SS</v>
      </c>
      <c r="C156">
        <f>Input!C250</f>
        <v>0</v>
      </c>
      <c r="D156">
        <f>Input!D250</f>
        <v>0</v>
      </c>
      <c r="E156">
        <f>Input!E250</f>
        <v>0</v>
      </c>
      <c r="F156">
        <f>Input!F250</f>
        <v>0</v>
      </c>
      <c r="G156">
        <f t="shared" si="6"/>
        <v>0</v>
      </c>
    </row>
    <row r="157" spans="1:7" ht="12.75">
      <c r="A157" s="1">
        <f t="shared" si="7"/>
        <v>156</v>
      </c>
      <c r="B157">
        <f>Input!B248</f>
        <v>0</v>
      </c>
      <c r="C157">
        <f>Input!C248</f>
        <v>0</v>
      </c>
      <c r="D157">
        <f>Input!D248</f>
        <v>0</v>
      </c>
      <c r="E157">
        <f>Input!E248</f>
        <v>0</v>
      </c>
      <c r="F157">
        <f>Input!F248</f>
        <v>0</v>
      </c>
      <c r="G157">
        <f t="shared" si="6"/>
        <v>0</v>
      </c>
    </row>
    <row r="158" spans="1:7" ht="12.75">
      <c r="A158" s="1">
        <f t="shared" si="7"/>
        <v>157</v>
      </c>
      <c r="B158">
        <f>Input!B246</f>
        <v>0</v>
      </c>
      <c r="C158">
        <f>Input!C246</f>
        <v>0</v>
      </c>
      <c r="D158">
        <f>Input!D246</f>
        <v>0</v>
      </c>
      <c r="E158">
        <f>Input!E246</f>
        <v>0</v>
      </c>
      <c r="F158">
        <f>Input!F246</f>
        <v>0</v>
      </c>
      <c r="G158">
        <f t="shared" si="6"/>
        <v>0</v>
      </c>
    </row>
    <row r="159" spans="1:7" ht="12.75">
      <c r="A159" s="1">
        <f t="shared" si="7"/>
        <v>158</v>
      </c>
      <c r="B159">
        <f>Input!B16</f>
        <v>0</v>
      </c>
      <c r="C159" t="str">
        <f>Input!C16</f>
        <v>Oscoda</v>
      </c>
      <c r="D159">
        <f>Input!D16</f>
        <v>0</v>
      </c>
      <c r="E159">
        <f>Input!E16</f>
        <v>0</v>
      </c>
      <c r="F159">
        <f>Input!F16</f>
        <v>0</v>
      </c>
      <c r="G159">
        <f t="shared" si="6"/>
        <v>0</v>
      </c>
    </row>
    <row r="160" spans="1:7" ht="12.75">
      <c r="A160" s="1">
        <f t="shared" si="7"/>
        <v>159</v>
      </c>
      <c r="B160" t="str">
        <f>Input!B22</f>
        <v>SS</v>
      </c>
      <c r="C160" t="str">
        <f>Input!C22</f>
        <v>Oscoda</v>
      </c>
      <c r="D160">
        <f>Input!D22</f>
        <v>0</v>
      </c>
      <c r="E160">
        <f>Input!E22</f>
        <v>0</v>
      </c>
      <c r="F160">
        <f>Input!F22</f>
        <v>0</v>
      </c>
      <c r="G160">
        <f t="shared" si="6"/>
        <v>0</v>
      </c>
    </row>
    <row r="161" spans="1:7" ht="12.75">
      <c r="A161" s="1">
        <f t="shared" si="7"/>
        <v>160</v>
      </c>
      <c r="B161" t="str">
        <f>Input!B154</f>
        <v>SS</v>
      </c>
      <c r="C161" t="str">
        <f>Input!C154</f>
        <v>Bay City John Glenn</v>
      </c>
      <c r="D161">
        <f>Input!D154</f>
        <v>0</v>
      </c>
      <c r="E161">
        <f>Input!E154</f>
        <v>0</v>
      </c>
      <c r="F161">
        <f>Input!F154</f>
        <v>0</v>
      </c>
      <c r="G161">
        <f t="shared" si="6"/>
        <v>0</v>
      </c>
    </row>
    <row r="162" spans="1:7" ht="12.75">
      <c r="A162" s="1">
        <f t="shared" si="7"/>
        <v>161</v>
      </c>
      <c r="B162" t="str">
        <f>Input!B251</f>
        <v>SS</v>
      </c>
      <c r="C162">
        <f>Input!C251</f>
        <v>0</v>
      </c>
      <c r="D162">
        <f>Input!D251</f>
        <v>0</v>
      </c>
      <c r="E162">
        <f>Input!E251</f>
        <v>0</v>
      </c>
      <c r="F162">
        <f>Input!F251</f>
        <v>0</v>
      </c>
      <c r="G162">
        <f>SUM(D162:F162)</f>
        <v>0</v>
      </c>
    </row>
    <row r="163" spans="1:7" ht="12.75">
      <c r="A163" s="1">
        <f t="shared" si="7"/>
        <v>162</v>
      </c>
      <c r="B163" t="str">
        <f>Input!B151</f>
        <v>Evan Laskey</v>
      </c>
      <c r="C163" t="str">
        <f>Input!C151</f>
        <v>Bay City John Glenn</v>
      </c>
      <c r="D163">
        <f>Input!D151</f>
        <v>0</v>
      </c>
      <c r="E163">
        <f>Input!E151</f>
        <v>0</v>
      </c>
      <c r="F163">
        <f>Input!F151</f>
        <v>0</v>
      </c>
      <c r="G163">
        <f>SUM(D163:F163)</f>
        <v>0</v>
      </c>
    </row>
    <row r="164" spans="1:7" ht="12.75">
      <c r="A164" s="1">
        <f t="shared" si="7"/>
        <v>163</v>
      </c>
      <c r="B164" t="str">
        <f>Input!B175</f>
        <v>Carson Dyer</v>
      </c>
      <c r="C164" t="str">
        <f>Input!C175</f>
        <v>Battle Creek Pennfield</v>
      </c>
      <c r="D164">
        <f>Input!D175</f>
        <v>0</v>
      </c>
      <c r="E164">
        <f>Input!E175</f>
        <v>0</v>
      </c>
      <c r="F164">
        <f>Input!F175</f>
        <v>0</v>
      </c>
      <c r="G164">
        <f>SUM(D164:F164)</f>
        <v>0</v>
      </c>
    </row>
    <row r="165" spans="1:7" ht="12.75">
      <c r="A165" s="1">
        <f t="shared" si="7"/>
        <v>164</v>
      </c>
      <c r="B165" t="str">
        <f>Input!B9</f>
        <v>SS</v>
      </c>
      <c r="C165" t="str">
        <f>Input!C9</f>
        <v>South Lyon East</v>
      </c>
      <c r="D165">
        <f>Input!D9</f>
        <v>0</v>
      </c>
      <c r="E165">
        <f>Input!E9</f>
        <v>0</v>
      </c>
      <c r="F165">
        <f>Input!F9</f>
        <v>0</v>
      </c>
      <c r="G165">
        <f>SUM(D165:F165)</f>
        <v>0</v>
      </c>
    </row>
    <row r="166" spans="1:7" ht="12.75">
      <c r="A166" s="1">
        <f t="shared" si="7"/>
        <v>165</v>
      </c>
      <c r="B166" t="str">
        <f>Input!B10</f>
        <v>SS</v>
      </c>
      <c r="C166" t="str">
        <f>Input!C10</f>
        <v>South Lyon East</v>
      </c>
      <c r="D166">
        <f>Input!D10</f>
        <v>0</v>
      </c>
      <c r="E166">
        <f>Input!E10</f>
        <v>0</v>
      </c>
      <c r="F166">
        <f>Input!F10</f>
        <v>0</v>
      </c>
      <c r="G166">
        <f>SUM(D166:F166)</f>
        <v>0</v>
      </c>
    </row>
    <row r="167" spans="1:7" ht="12.75">
      <c r="A167" s="1">
        <f t="shared" si="7"/>
        <v>166</v>
      </c>
      <c r="B167" t="str">
        <f>Input!B11</f>
        <v>SS</v>
      </c>
      <c r="C167" t="str">
        <f>Input!C11</f>
        <v>South Lyon East</v>
      </c>
      <c r="D167">
        <f>Input!D11</f>
        <v>0</v>
      </c>
      <c r="E167">
        <f>Input!E11</f>
        <v>0</v>
      </c>
      <c r="F167">
        <f>Input!F11</f>
        <v>0</v>
      </c>
      <c r="G167">
        <f>SUM(D167:F167)</f>
        <v>0</v>
      </c>
    </row>
    <row r="168" spans="1:7" ht="12.75">
      <c r="A168" s="1">
        <f t="shared" si="7"/>
        <v>167</v>
      </c>
      <c r="B168">
        <f>Input!B20</f>
        <v>0</v>
      </c>
      <c r="C168" t="str">
        <f>Input!C20</f>
        <v>Oscoda</v>
      </c>
      <c r="D168">
        <f>Input!D20</f>
        <v>0</v>
      </c>
      <c r="E168">
        <f>Input!E20</f>
        <v>0</v>
      </c>
      <c r="F168">
        <f>Input!F20</f>
        <v>0</v>
      </c>
      <c r="G168">
        <f>SUM(D168:F168)</f>
        <v>0</v>
      </c>
    </row>
    <row r="169" spans="1:7" ht="12.75">
      <c r="A169" s="1">
        <f t="shared" si="7"/>
        <v>168</v>
      </c>
      <c r="B169" t="str">
        <f>Input!B23</f>
        <v>SS</v>
      </c>
      <c r="C169" t="str">
        <f>Input!C23</f>
        <v>Oscoda</v>
      </c>
      <c r="D169">
        <f>Input!D23</f>
        <v>0</v>
      </c>
      <c r="E169">
        <f>Input!E23</f>
        <v>0</v>
      </c>
      <c r="F169">
        <f>Input!F23</f>
        <v>0</v>
      </c>
      <c r="G169">
        <f>SUM(D169:F169)</f>
        <v>0</v>
      </c>
    </row>
    <row r="170" spans="1:7" ht="12.75">
      <c r="A170" s="1">
        <f t="shared" si="7"/>
        <v>169</v>
      </c>
      <c r="B170" t="str">
        <f>Input!B33</f>
        <v>SS</v>
      </c>
      <c r="C170" t="str">
        <f>Input!C33</f>
        <v>Owosso</v>
      </c>
      <c r="D170">
        <f>Input!D33</f>
        <v>0</v>
      </c>
      <c r="E170">
        <f>Input!E33</f>
        <v>0</v>
      </c>
      <c r="F170">
        <f>Input!F33</f>
        <v>0</v>
      </c>
      <c r="G170">
        <f>SUM(D170:F170)</f>
        <v>0</v>
      </c>
    </row>
    <row r="171" spans="1:7" ht="12.75">
      <c r="A171" s="1">
        <f t="shared" si="7"/>
        <v>170</v>
      </c>
      <c r="B171" t="str">
        <f>Input!B34</f>
        <v>SS</v>
      </c>
      <c r="C171" t="str">
        <f>Input!C34</f>
        <v>Owosso</v>
      </c>
      <c r="D171">
        <f>Input!D34</f>
        <v>0</v>
      </c>
      <c r="E171">
        <f>Input!E34</f>
        <v>0</v>
      </c>
      <c r="F171">
        <f>Input!F34</f>
        <v>0</v>
      </c>
      <c r="G171">
        <f>SUM(D171:F171)</f>
        <v>0</v>
      </c>
    </row>
    <row r="172" spans="1:7" ht="12.75">
      <c r="A172" s="1">
        <f t="shared" si="7"/>
        <v>171</v>
      </c>
      <c r="B172" t="str">
        <f>Input!B35</f>
        <v>SS</v>
      </c>
      <c r="C172" t="str">
        <f>Input!C35</f>
        <v>Owosso</v>
      </c>
      <c r="D172">
        <f>Input!D35</f>
        <v>0</v>
      </c>
      <c r="E172">
        <f>Input!E35</f>
        <v>0</v>
      </c>
      <c r="F172">
        <f>Input!F35</f>
        <v>0</v>
      </c>
      <c r="G172">
        <f>SUM(D172:F172)</f>
        <v>0</v>
      </c>
    </row>
    <row r="173" spans="1:7" ht="12.75">
      <c r="A173" s="1">
        <f t="shared" si="7"/>
        <v>172</v>
      </c>
      <c r="B173" t="str">
        <f>Input!B47</f>
        <v>SS</v>
      </c>
      <c r="C173" t="str">
        <f>Input!C47</f>
        <v>Sturgis</v>
      </c>
      <c r="D173">
        <f>Input!D47</f>
        <v>0</v>
      </c>
      <c r="E173">
        <f>Input!E47</f>
        <v>0</v>
      </c>
      <c r="F173">
        <f>Input!F47</f>
        <v>0</v>
      </c>
      <c r="G173">
        <f>SUM(D173:F173)</f>
        <v>0</v>
      </c>
    </row>
    <row r="174" spans="1:7" ht="12.75">
      <c r="A174" s="1">
        <f t="shared" si="7"/>
        <v>173</v>
      </c>
      <c r="B174" s="84"/>
      <c r="C174" s="84"/>
      <c r="D174" s="7"/>
      <c r="E174" s="7"/>
      <c r="F174" s="7"/>
      <c r="G174" s="7"/>
    </row>
    <row r="175" spans="1:7" ht="12.75">
      <c r="A175" s="1">
        <f t="shared" si="7"/>
        <v>174</v>
      </c>
      <c r="B175" t="str">
        <f>Input!B59</f>
        <v>SS</v>
      </c>
      <c r="C175" t="str">
        <f>Input!C59</f>
        <v>Tawas</v>
      </c>
      <c r="D175">
        <f>Input!D59</f>
        <v>0</v>
      </c>
      <c r="E175">
        <f>Input!E59</f>
        <v>0</v>
      </c>
      <c r="F175">
        <f>Input!F59</f>
        <v>0</v>
      </c>
      <c r="G175">
        <f aca="true" t="shared" si="8" ref="G175:G198">SUM(D175:F175)</f>
        <v>0</v>
      </c>
    </row>
    <row r="176" spans="1:7" ht="12.75">
      <c r="A176" s="1">
        <f t="shared" si="7"/>
        <v>175</v>
      </c>
      <c r="B176" t="str">
        <f>Input!B70</f>
        <v>SS</v>
      </c>
      <c r="C176" t="str">
        <f>Input!C70</f>
        <v>South Lyon </v>
      </c>
      <c r="D176">
        <f>Input!D70</f>
        <v>0</v>
      </c>
      <c r="E176">
        <f>Input!E70</f>
        <v>0</v>
      </c>
      <c r="F176">
        <f>Input!F70</f>
        <v>0</v>
      </c>
      <c r="G176">
        <f t="shared" si="8"/>
        <v>0</v>
      </c>
    </row>
    <row r="177" spans="1:7" ht="12.75">
      <c r="A177" s="1">
        <f t="shared" si="7"/>
        <v>176</v>
      </c>
      <c r="B177" t="str">
        <f>Input!B71</f>
        <v>SS</v>
      </c>
      <c r="C177" t="str">
        <f>Input!C71</f>
        <v>South Lyon </v>
      </c>
      <c r="D177">
        <f>Input!D71</f>
        <v>0</v>
      </c>
      <c r="E177">
        <f>Input!E71</f>
        <v>0</v>
      </c>
      <c r="F177">
        <f>Input!F71</f>
        <v>0</v>
      </c>
      <c r="G177">
        <f t="shared" si="8"/>
        <v>0</v>
      </c>
    </row>
    <row r="178" spans="1:7" ht="12.75">
      <c r="A178" s="1">
        <f t="shared" si="7"/>
        <v>177</v>
      </c>
      <c r="B178" t="str">
        <f>Input!B80</f>
        <v>Maxwell Carroll</v>
      </c>
      <c r="C178" t="str">
        <f>Input!C80</f>
        <v>Carmen Ainsworth</v>
      </c>
      <c r="D178">
        <f>Input!D80</f>
        <v>0</v>
      </c>
      <c r="E178">
        <f>Input!E80</f>
        <v>0</v>
      </c>
      <c r="F178">
        <f>Input!F80</f>
        <v>0</v>
      </c>
      <c r="G178">
        <f t="shared" si="8"/>
        <v>0</v>
      </c>
    </row>
    <row r="179" spans="1:7" ht="12.75">
      <c r="A179" s="1">
        <f t="shared" si="7"/>
        <v>178</v>
      </c>
      <c r="B179" t="str">
        <f>Input!B82</f>
        <v>SS</v>
      </c>
      <c r="C179" t="str">
        <f>Input!C82</f>
        <v>Carmen Ainsworth</v>
      </c>
      <c r="D179">
        <f>Input!D82</f>
        <v>0</v>
      </c>
      <c r="E179">
        <f>Input!E82</f>
        <v>0</v>
      </c>
      <c r="F179">
        <f>Input!F82</f>
        <v>0</v>
      </c>
      <c r="G179">
        <f t="shared" si="8"/>
        <v>0</v>
      </c>
    </row>
    <row r="180" spans="1:7" ht="12.75">
      <c r="A180" s="1">
        <f t="shared" si="7"/>
        <v>179</v>
      </c>
      <c r="B180" t="str">
        <f>Input!B83</f>
        <v>SS</v>
      </c>
      <c r="C180" t="str">
        <f>Input!C83</f>
        <v>Carmen Ainsworth</v>
      </c>
      <c r="D180">
        <f>Input!D83</f>
        <v>0</v>
      </c>
      <c r="E180">
        <f>Input!E83</f>
        <v>0</v>
      </c>
      <c r="F180">
        <f>Input!F83</f>
        <v>0</v>
      </c>
      <c r="G180">
        <f t="shared" si="8"/>
        <v>0</v>
      </c>
    </row>
    <row r="181" spans="1:7" ht="12.75">
      <c r="A181" s="1">
        <f t="shared" si="7"/>
        <v>180</v>
      </c>
      <c r="B181" t="str">
        <f>Input!B94</f>
        <v>SS</v>
      </c>
      <c r="C181" t="str">
        <f>Input!C94</f>
        <v>Sandusky</v>
      </c>
      <c r="D181">
        <f>Input!D94</f>
        <v>0</v>
      </c>
      <c r="E181">
        <f>Input!E94</f>
        <v>0</v>
      </c>
      <c r="F181">
        <f>Input!F94</f>
        <v>0</v>
      </c>
      <c r="G181">
        <f t="shared" si="8"/>
        <v>0</v>
      </c>
    </row>
    <row r="182" spans="1:7" ht="12.75">
      <c r="A182" s="1">
        <f t="shared" si="7"/>
        <v>181</v>
      </c>
      <c r="B182" t="str">
        <f>Input!B95</f>
        <v>SS</v>
      </c>
      <c r="C182" t="str">
        <f>Input!C95</f>
        <v>Sandusky</v>
      </c>
      <c r="D182">
        <f>Input!D95</f>
        <v>0</v>
      </c>
      <c r="E182">
        <f>Input!E95</f>
        <v>0</v>
      </c>
      <c r="F182">
        <f>Input!F95</f>
        <v>0</v>
      </c>
      <c r="G182">
        <f t="shared" si="8"/>
        <v>0</v>
      </c>
    </row>
    <row r="183" spans="1:7" ht="12.75">
      <c r="A183" s="1">
        <f t="shared" si="7"/>
        <v>182</v>
      </c>
      <c r="B183" t="str">
        <f>Input!B107</f>
        <v>SS</v>
      </c>
      <c r="C183" t="str">
        <f>Input!C107</f>
        <v>Sterling Heights Stevenson</v>
      </c>
      <c r="D183">
        <f>Input!D107</f>
        <v>0</v>
      </c>
      <c r="E183">
        <f>Input!E107</f>
        <v>0</v>
      </c>
      <c r="F183">
        <f>Input!F107</f>
        <v>0</v>
      </c>
      <c r="G183">
        <f t="shared" si="8"/>
        <v>0</v>
      </c>
    </row>
    <row r="184" spans="1:7" ht="12.75">
      <c r="A184" s="1">
        <f t="shared" si="7"/>
        <v>183</v>
      </c>
      <c r="B184" t="str">
        <f>Input!B119</f>
        <v>SS</v>
      </c>
      <c r="C184" t="str">
        <f>Input!C119</f>
        <v>Bay City Western</v>
      </c>
      <c r="D184">
        <f>Input!D119</f>
        <v>0</v>
      </c>
      <c r="E184">
        <f>Input!E119</f>
        <v>0</v>
      </c>
      <c r="F184">
        <f>Input!F119</f>
        <v>0</v>
      </c>
      <c r="G184">
        <f t="shared" si="8"/>
        <v>0</v>
      </c>
    </row>
    <row r="185" spans="1:7" ht="12.75">
      <c r="A185" s="1">
        <f t="shared" si="7"/>
        <v>184</v>
      </c>
      <c r="B185" t="str">
        <f>Input!B127</f>
        <v>Justin Todd</v>
      </c>
      <c r="C185" t="str">
        <f>Input!C127</f>
        <v>Flint Kearsley</v>
      </c>
      <c r="D185">
        <f>Input!D127</f>
        <v>0</v>
      </c>
      <c r="E185">
        <f>Input!E127</f>
        <v>0</v>
      </c>
      <c r="F185">
        <f>Input!F127</f>
        <v>0</v>
      </c>
      <c r="G185">
        <f t="shared" si="8"/>
        <v>0</v>
      </c>
    </row>
    <row r="186" spans="1:7" ht="12.75">
      <c r="A186" s="1">
        <f t="shared" si="7"/>
        <v>185</v>
      </c>
      <c r="B186" t="str">
        <f>Input!B141</f>
        <v>SS</v>
      </c>
      <c r="C186" t="str">
        <f>Input!C141</f>
        <v>L'Anse Creuse North</v>
      </c>
      <c r="D186">
        <f>Input!D141</f>
        <v>0</v>
      </c>
      <c r="E186">
        <f>Input!E141</f>
        <v>0</v>
      </c>
      <c r="F186">
        <f>Input!F141</f>
        <v>0</v>
      </c>
      <c r="G186">
        <f t="shared" si="8"/>
        <v>0</v>
      </c>
    </row>
    <row r="187" spans="1:7" ht="12.75">
      <c r="A187" s="1">
        <f t="shared" si="7"/>
        <v>186</v>
      </c>
      <c r="B187" t="str">
        <f>Input!B142</f>
        <v>SS</v>
      </c>
      <c r="C187" t="str">
        <f>Input!C142</f>
        <v>L'Anse Creuse North</v>
      </c>
      <c r="D187">
        <f>Input!D142</f>
        <v>0</v>
      </c>
      <c r="E187">
        <f>Input!E142</f>
        <v>0</v>
      </c>
      <c r="F187">
        <f>Input!F142</f>
        <v>0</v>
      </c>
      <c r="G187">
        <f t="shared" si="8"/>
        <v>0</v>
      </c>
    </row>
    <row r="188" spans="1:7" ht="12.75">
      <c r="A188" s="1">
        <f t="shared" si="7"/>
        <v>187</v>
      </c>
      <c r="B188" t="str">
        <f>Input!B143</f>
        <v>SS</v>
      </c>
      <c r="C188" t="str">
        <f>Input!C143</f>
        <v>L'Anse Creuse North</v>
      </c>
      <c r="D188">
        <f>Input!D143</f>
        <v>0</v>
      </c>
      <c r="E188">
        <f>Input!E143</f>
        <v>0</v>
      </c>
      <c r="F188">
        <f>Input!F143</f>
        <v>0</v>
      </c>
      <c r="G188">
        <f t="shared" si="8"/>
        <v>0</v>
      </c>
    </row>
    <row r="189" spans="1:7" ht="12.75">
      <c r="A189" s="1">
        <f t="shared" si="7"/>
        <v>188</v>
      </c>
      <c r="B189" t="str">
        <f>Input!B155</f>
        <v>SS</v>
      </c>
      <c r="C189" t="str">
        <f>Input!C155</f>
        <v>Bay City John Glenn</v>
      </c>
      <c r="D189">
        <f>Input!D155</f>
        <v>0</v>
      </c>
      <c r="E189">
        <f>Input!E155</f>
        <v>0</v>
      </c>
      <c r="F189">
        <f>Input!F155</f>
        <v>0</v>
      </c>
      <c r="G189">
        <f t="shared" si="8"/>
        <v>0</v>
      </c>
    </row>
    <row r="190" spans="1:7" ht="12.75">
      <c r="A190" s="1">
        <f t="shared" si="7"/>
        <v>189</v>
      </c>
      <c r="B190" t="str">
        <f>Input!B165</f>
        <v>SS</v>
      </c>
      <c r="C190" t="str">
        <f>Input!C165</f>
        <v>Swartz Creek</v>
      </c>
      <c r="D190">
        <f>Input!D165</f>
        <v>0</v>
      </c>
      <c r="E190">
        <f>Input!E165</f>
        <v>0</v>
      </c>
      <c r="F190">
        <f>Input!F165</f>
        <v>0</v>
      </c>
      <c r="G190">
        <f t="shared" si="8"/>
        <v>0</v>
      </c>
    </row>
    <row r="191" spans="1:7" ht="12.75">
      <c r="A191" s="1">
        <f t="shared" si="7"/>
        <v>190</v>
      </c>
      <c r="B191" t="str">
        <f>Input!B166</f>
        <v>SS</v>
      </c>
      <c r="C191" t="str">
        <f>Input!C166</f>
        <v>Swartz Creek</v>
      </c>
      <c r="D191">
        <f>Input!D166</f>
        <v>0</v>
      </c>
      <c r="E191">
        <f>Input!E166</f>
        <v>0</v>
      </c>
      <c r="F191">
        <f>Input!F166</f>
        <v>0</v>
      </c>
      <c r="G191">
        <f t="shared" si="8"/>
        <v>0</v>
      </c>
    </row>
    <row r="192" spans="1:7" ht="12.75">
      <c r="A192" s="1">
        <f t="shared" si="7"/>
        <v>191</v>
      </c>
      <c r="B192" t="str">
        <f>Input!B167</f>
        <v>SS</v>
      </c>
      <c r="C192" t="str">
        <f>Input!C167</f>
        <v>Swartz Creek</v>
      </c>
      <c r="D192">
        <f>Input!D167</f>
        <v>0</v>
      </c>
      <c r="E192">
        <f>Input!E167</f>
        <v>0</v>
      </c>
      <c r="F192">
        <f>Input!F167</f>
        <v>0</v>
      </c>
      <c r="G192">
        <f t="shared" si="8"/>
        <v>0</v>
      </c>
    </row>
    <row r="193" spans="1:7" ht="12.75">
      <c r="A193" s="1">
        <f t="shared" si="7"/>
        <v>192</v>
      </c>
      <c r="B193" t="str">
        <f>Input!B177</f>
        <v>SS</v>
      </c>
      <c r="C193" t="str">
        <f>Input!C177</f>
        <v>Battle Creek Pennfield</v>
      </c>
      <c r="D193">
        <f>Input!D177</f>
        <v>0</v>
      </c>
      <c r="E193">
        <f>Input!E177</f>
        <v>0</v>
      </c>
      <c r="F193">
        <f>Input!F177</f>
        <v>0</v>
      </c>
      <c r="G193">
        <f t="shared" si="8"/>
        <v>0</v>
      </c>
    </row>
    <row r="194" spans="1:7" ht="12.75">
      <c r="A194" s="1">
        <f t="shared" si="7"/>
        <v>193</v>
      </c>
      <c r="B194" t="str">
        <f>Input!B178</f>
        <v>SS</v>
      </c>
      <c r="C194" t="str">
        <f>Input!C178</f>
        <v>Battle Creek Pennfield</v>
      </c>
      <c r="D194">
        <f>Input!D178</f>
        <v>0</v>
      </c>
      <c r="E194">
        <f>Input!E178</f>
        <v>0</v>
      </c>
      <c r="F194">
        <f>Input!F178</f>
        <v>0</v>
      </c>
      <c r="G194">
        <f t="shared" si="8"/>
        <v>0</v>
      </c>
    </row>
    <row r="195" spans="1:7" ht="12.75">
      <c r="A195" s="1">
        <f t="shared" si="7"/>
        <v>194</v>
      </c>
      <c r="B195" t="str">
        <f>Input!B179</f>
        <v>SS</v>
      </c>
      <c r="C195" t="str">
        <f>Input!C179</f>
        <v>Battle Creek Pennfield</v>
      </c>
      <c r="D195">
        <f>Input!D179</f>
        <v>0</v>
      </c>
      <c r="E195">
        <f>Input!E179</f>
        <v>0</v>
      </c>
      <c r="F195">
        <f>Input!F179</f>
        <v>0</v>
      </c>
      <c r="G195">
        <f t="shared" si="8"/>
        <v>0</v>
      </c>
    </row>
    <row r="196" spans="1:7" ht="12.75">
      <c r="A196" s="1">
        <f t="shared" si="7"/>
        <v>195</v>
      </c>
      <c r="B196" t="str">
        <f>Input!B189</f>
        <v>SS</v>
      </c>
      <c r="C196" t="str">
        <f>Input!C189</f>
        <v>Grand Blanc</v>
      </c>
      <c r="D196">
        <f>Input!D189</f>
        <v>0</v>
      </c>
      <c r="E196">
        <f>Input!E189</f>
        <v>0</v>
      </c>
      <c r="F196">
        <f>Input!F189</f>
        <v>0</v>
      </c>
      <c r="G196">
        <f t="shared" si="8"/>
        <v>0</v>
      </c>
    </row>
    <row r="197" spans="1:7" ht="12.75">
      <c r="A197" s="1">
        <f aca="true" t="shared" si="9" ref="A197:A252">A196+1</f>
        <v>196</v>
      </c>
      <c r="B197" t="str">
        <f>Input!B190</f>
        <v>SS</v>
      </c>
      <c r="C197" t="str">
        <f>Input!C190</f>
        <v>Grand Blanc</v>
      </c>
      <c r="D197">
        <f>Input!D190</f>
        <v>0</v>
      </c>
      <c r="E197">
        <f>Input!E190</f>
        <v>0</v>
      </c>
      <c r="F197">
        <f>Input!F190</f>
        <v>0</v>
      </c>
      <c r="G197">
        <f t="shared" si="8"/>
        <v>0</v>
      </c>
    </row>
    <row r="198" spans="1:7" ht="12.75">
      <c r="A198" s="1">
        <f t="shared" si="9"/>
        <v>197</v>
      </c>
      <c r="B198" t="str">
        <f>Input!B191</f>
        <v>SS</v>
      </c>
      <c r="C198" t="str">
        <f>Input!C191</f>
        <v>Grand Blanc</v>
      </c>
      <c r="D198">
        <f>Input!D191</f>
        <v>0</v>
      </c>
      <c r="E198">
        <f>Input!E191</f>
        <v>0</v>
      </c>
      <c r="F198">
        <f>Input!F191</f>
        <v>0</v>
      </c>
      <c r="G198">
        <f t="shared" si="8"/>
        <v>0</v>
      </c>
    </row>
    <row r="199" spans="1:7" ht="12.75">
      <c r="A199" s="1">
        <f t="shared" si="9"/>
        <v>198</v>
      </c>
      <c r="B199" t="str">
        <f>Input!B202</f>
        <v>SS</v>
      </c>
      <c r="C199" t="str">
        <f>Input!C202</f>
        <v>Davison</v>
      </c>
      <c r="D199">
        <f>Input!D202</f>
        <v>0</v>
      </c>
      <c r="E199">
        <f>Input!E202</f>
        <v>0</v>
      </c>
      <c r="F199">
        <f>Input!F202</f>
        <v>0</v>
      </c>
      <c r="G199">
        <f aca="true" t="shared" si="10" ref="G199:G252">SUM(D199:F199)</f>
        <v>0</v>
      </c>
    </row>
    <row r="200" spans="1:7" ht="12.75">
      <c r="A200" s="1">
        <f t="shared" si="9"/>
        <v>199</v>
      </c>
      <c r="B200" t="str">
        <f>Input!B203</f>
        <v>SS</v>
      </c>
      <c r="C200" t="str">
        <f>Input!C203</f>
        <v>Davison</v>
      </c>
      <c r="D200">
        <f>Input!D203</f>
        <v>0</v>
      </c>
      <c r="E200">
        <f>Input!E203</f>
        <v>0</v>
      </c>
      <c r="F200">
        <f>Input!F203</f>
        <v>0</v>
      </c>
      <c r="G200">
        <f t="shared" si="10"/>
        <v>0</v>
      </c>
    </row>
    <row r="201" spans="1:7" ht="12.75">
      <c r="A201" s="1">
        <f t="shared" si="9"/>
        <v>200</v>
      </c>
      <c r="B201" t="str">
        <f>Input!B213</f>
        <v>SS</v>
      </c>
      <c r="C201" t="str">
        <f>Input!C213</f>
        <v>Reese</v>
      </c>
      <c r="D201">
        <f>Input!D213</f>
        <v>0</v>
      </c>
      <c r="E201">
        <f>Input!E213</f>
        <v>0</v>
      </c>
      <c r="F201">
        <f>Input!F213</f>
        <v>0</v>
      </c>
      <c r="G201">
        <f t="shared" si="10"/>
        <v>0</v>
      </c>
    </row>
    <row r="202" spans="1:7" ht="12.75">
      <c r="A202" s="1">
        <f t="shared" si="9"/>
        <v>201</v>
      </c>
      <c r="B202" t="str">
        <f>Input!B214</f>
        <v>SS</v>
      </c>
      <c r="C202" t="str">
        <f>Input!C214</f>
        <v>Reese</v>
      </c>
      <c r="D202">
        <f>Input!D214</f>
        <v>0</v>
      </c>
      <c r="E202">
        <f>Input!E214</f>
        <v>0</v>
      </c>
      <c r="F202">
        <f>Input!F214</f>
        <v>0</v>
      </c>
      <c r="G202">
        <f t="shared" si="10"/>
        <v>0</v>
      </c>
    </row>
    <row r="203" spans="1:7" ht="12.75">
      <c r="A203" s="1">
        <f t="shared" si="9"/>
        <v>202</v>
      </c>
      <c r="B203" t="str">
        <f>Input!B215</f>
        <v>SS</v>
      </c>
      <c r="C203" t="str">
        <f>Input!C215</f>
        <v>Reese</v>
      </c>
      <c r="D203">
        <f>Input!D215</f>
        <v>0</v>
      </c>
      <c r="E203">
        <f>Input!E215</f>
        <v>0</v>
      </c>
      <c r="F203">
        <f>Input!F215</f>
        <v>0</v>
      </c>
      <c r="G203">
        <f t="shared" si="10"/>
        <v>0</v>
      </c>
    </row>
    <row r="204" spans="1:7" ht="12.75">
      <c r="A204" s="1">
        <f t="shared" si="9"/>
        <v>203</v>
      </c>
      <c r="B204">
        <f>Input!B224</f>
        <v>0</v>
      </c>
      <c r="C204">
        <f>Input!C224</f>
        <v>0</v>
      </c>
      <c r="D204">
        <f>Input!D224</f>
        <v>0</v>
      </c>
      <c r="E204">
        <f>Input!E224</f>
        <v>0</v>
      </c>
      <c r="F204">
        <f>Input!F224</f>
        <v>0</v>
      </c>
      <c r="G204">
        <f t="shared" si="10"/>
        <v>0</v>
      </c>
    </row>
    <row r="205" spans="1:7" ht="12.75">
      <c r="A205" s="1">
        <f t="shared" si="9"/>
        <v>204</v>
      </c>
      <c r="B205" t="str">
        <f>Input!B225</f>
        <v>SS</v>
      </c>
      <c r="C205">
        <f>Input!C225</f>
        <v>0</v>
      </c>
      <c r="D205">
        <f>Input!D225</f>
        <v>0</v>
      </c>
      <c r="E205">
        <f>Input!E225</f>
        <v>0</v>
      </c>
      <c r="F205">
        <f>Input!F225</f>
        <v>0</v>
      </c>
      <c r="G205">
        <f t="shared" si="10"/>
        <v>0</v>
      </c>
    </row>
    <row r="206" spans="1:7" ht="12.75">
      <c r="A206" s="1">
        <f t="shared" si="9"/>
        <v>205</v>
      </c>
      <c r="B206" t="str">
        <f>Input!B227</f>
        <v>SS</v>
      </c>
      <c r="C206">
        <f>Input!C227</f>
        <v>0</v>
      </c>
      <c r="D206">
        <f>Input!D227</f>
        <v>0</v>
      </c>
      <c r="E206">
        <f>Input!E227</f>
        <v>0</v>
      </c>
      <c r="F206">
        <f>Input!F227</f>
        <v>0</v>
      </c>
      <c r="G206">
        <f t="shared" si="10"/>
        <v>0</v>
      </c>
    </row>
    <row r="207" spans="1:7" ht="12.75">
      <c r="A207" s="1">
        <f t="shared" si="9"/>
        <v>206</v>
      </c>
      <c r="B207">
        <f>Input!B235</f>
        <v>0</v>
      </c>
      <c r="C207">
        <f>Input!C235</f>
        <v>0</v>
      </c>
      <c r="D207">
        <f>Input!D235</f>
        <v>0</v>
      </c>
      <c r="E207">
        <f>Input!E235</f>
        <v>0</v>
      </c>
      <c r="F207">
        <f>Input!F235</f>
        <v>0</v>
      </c>
      <c r="G207">
        <f t="shared" si="10"/>
        <v>0</v>
      </c>
    </row>
    <row r="208" spans="1:7" ht="12.75">
      <c r="A208" s="1">
        <f t="shared" si="9"/>
        <v>207</v>
      </c>
      <c r="B208">
        <f>Input!B236</f>
        <v>0</v>
      </c>
      <c r="C208">
        <f>Input!C236</f>
        <v>0</v>
      </c>
      <c r="D208">
        <f>Input!D236</f>
        <v>0</v>
      </c>
      <c r="E208">
        <f>Input!E236</f>
        <v>0</v>
      </c>
      <c r="F208">
        <f>Input!F236</f>
        <v>0</v>
      </c>
      <c r="G208">
        <f t="shared" si="10"/>
        <v>0</v>
      </c>
    </row>
    <row r="209" spans="1:7" ht="12.75">
      <c r="A209" s="1">
        <f t="shared" si="9"/>
        <v>208</v>
      </c>
      <c r="B209" t="str">
        <f>Input!B237</f>
        <v>SS</v>
      </c>
      <c r="C209">
        <f>Input!C237</f>
        <v>0</v>
      </c>
      <c r="D209">
        <f>Input!D237</f>
        <v>0</v>
      </c>
      <c r="E209">
        <f>Input!E237</f>
        <v>0</v>
      </c>
      <c r="F209">
        <f>Input!F237</f>
        <v>0</v>
      </c>
      <c r="G209">
        <f t="shared" si="10"/>
        <v>0</v>
      </c>
    </row>
    <row r="210" spans="1:7" ht="12.75">
      <c r="A210" s="1">
        <f t="shared" si="9"/>
        <v>209</v>
      </c>
      <c r="B210" t="str">
        <f>Input!B238</f>
        <v>SS</v>
      </c>
      <c r="C210">
        <f>Input!C238</f>
        <v>0</v>
      </c>
      <c r="D210">
        <f>Input!D238</f>
        <v>0</v>
      </c>
      <c r="E210">
        <f>Input!E238</f>
        <v>0</v>
      </c>
      <c r="F210">
        <f>Input!F238</f>
        <v>0</v>
      </c>
      <c r="G210">
        <f t="shared" si="10"/>
        <v>0</v>
      </c>
    </row>
    <row r="211" spans="1:7" ht="12.75">
      <c r="A211" s="1">
        <f t="shared" si="9"/>
        <v>210</v>
      </c>
      <c r="B211" t="str">
        <f>Input!B239</f>
        <v>SS</v>
      </c>
      <c r="C211">
        <f>Input!C239</f>
        <v>0</v>
      </c>
      <c r="D211">
        <f>Input!D239</f>
        <v>0</v>
      </c>
      <c r="E211">
        <f>Input!E239</f>
        <v>0</v>
      </c>
      <c r="F211">
        <f>Input!F239</f>
        <v>0</v>
      </c>
      <c r="G211">
        <f t="shared" si="10"/>
        <v>0</v>
      </c>
    </row>
    <row r="212" spans="1:7" ht="12.75">
      <c r="A212" s="1">
        <f t="shared" si="9"/>
        <v>211</v>
      </c>
      <c r="B212">
        <f>Input!B247</f>
        <v>0</v>
      </c>
      <c r="C212">
        <f>Input!C247</f>
        <v>0</v>
      </c>
      <c r="D212">
        <f>Input!D247</f>
        <v>0</v>
      </c>
      <c r="E212">
        <f>Input!E247</f>
        <v>0</v>
      </c>
      <c r="F212">
        <f>Input!F247</f>
        <v>0</v>
      </c>
      <c r="G212">
        <f t="shared" si="10"/>
        <v>0</v>
      </c>
    </row>
    <row r="213" spans="1:7" ht="12.75">
      <c r="A213" s="1">
        <f t="shared" si="9"/>
        <v>212</v>
      </c>
      <c r="B213">
        <f>Input!B254</f>
        <v>0</v>
      </c>
      <c r="C213">
        <f>Input!C254</f>
        <v>0</v>
      </c>
      <c r="D213">
        <f>Input!D254</f>
        <v>0</v>
      </c>
      <c r="E213">
        <f>Input!E254</f>
        <v>0</v>
      </c>
      <c r="F213">
        <f>Input!F254</f>
        <v>0</v>
      </c>
      <c r="G213">
        <f t="shared" si="10"/>
        <v>0</v>
      </c>
    </row>
    <row r="214" spans="1:7" ht="12.75">
      <c r="A214" s="1">
        <f t="shared" si="9"/>
        <v>213</v>
      </c>
      <c r="B214">
        <f>Input!B255</f>
        <v>0</v>
      </c>
      <c r="C214">
        <f>Input!C255</f>
        <v>0</v>
      </c>
      <c r="D214">
        <f>Input!D255</f>
        <v>0</v>
      </c>
      <c r="E214">
        <f>Input!E255</f>
        <v>0</v>
      </c>
      <c r="F214">
        <f>Input!F255</f>
        <v>0</v>
      </c>
      <c r="G214">
        <f t="shared" si="10"/>
        <v>0</v>
      </c>
    </row>
    <row r="215" spans="1:7" ht="12.75">
      <c r="A215" s="1">
        <f t="shared" si="9"/>
        <v>214</v>
      </c>
      <c r="B215">
        <f>Input!B256</f>
        <v>0</v>
      </c>
      <c r="C215">
        <f>Input!C256</f>
        <v>0</v>
      </c>
      <c r="D215">
        <f>Input!D256</f>
        <v>0</v>
      </c>
      <c r="E215">
        <f>Input!E256</f>
        <v>0</v>
      </c>
      <c r="F215">
        <f>Input!F256</f>
        <v>0</v>
      </c>
      <c r="G215">
        <f t="shared" si="10"/>
        <v>0</v>
      </c>
    </row>
    <row r="216" spans="1:7" ht="12.75">
      <c r="A216" s="1">
        <f t="shared" si="9"/>
        <v>215</v>
      </c>
      <c r="B216">
        <f>Input!B257</f>
        <v>0</v>
      </c>
      <c r="C216">
        <f>Input!C257</f>
        <v>0</v>
      </c>
      <c r="D216">
        <f>Input!D257</f>
        <v>0</v>
      </c>
      <c r="E216">
        <f>Input!E257</f>
        <v>0</v>
      </c>
      <c r="F216">
        <f>Input!F257</f>
        <v>0</v>
      </c>
      <c r="G216">
        <f t="shared" si="10"/>
        <v>0</v>
      </c>
    </row>
    <row r="217" spans="1:7" ht="12.75">
      <c r="A217" s="1">
        <f t="shared" si="9"/>
        <v>216</v>
      </c>
      <c r="B217">
        <f>Input!B258</f>
        <v>0</v>
      </c>
      <c r="C217">
        <f>Input!C258</f>
        <v>0</v>
      </c>
      <c r="D217">
        <f>Input!D258</f>
        <v>0</v>
      </c>
      <c r="E217">
        <f>Input!E258</f>
        <v>0</v>
      </c>
      <c r="F217">
        <f>Input!F258</f>
        <v>0</v>
      </c>
      <c r="G217">
        <f t="shared" si="10"/>
        <v>0</v>
      </c>
    </row>
    <row r="218" spans="1:7" ht="12.75">
      <c r="A218" s="1">
        <f t="shared" si="9"/>
        <v>217</v>
      </c>
      <c r="B218">
        <f>Input!B259</f>
        <v>0</v>
      </c>
      <c r="C218">
        <f>Input!C259</f>
        <v>0</v>
      </c>
      <c r="D218">
        <f>Input!D259</f>
        <v>0</v>
      </c>
      <c r="E218">
        <f>Input!E259</f>
        <v>0</v>
      </c>
      <c r="F218">
        <f>Input!F259</f>
        <v>0</v>
      </c>
      <c r="G218">
        <f t="shared" si="10"/>
        <v>0</v>
      </c>
    </row>
    <row r="219" spans="1:7" ht="12.75">
      <c r="A219" s="1">
        <f t="shared" si="9"/>
        <v>218</v>
      </c>
      <c r="B219">
        <f>Input!B260</f>
        <v>0</v>
      </c>
      <c r="C219">
        <f>Input!C260</f>
        <v>0</v>
      </c>
      <c r="D219">
        <f>Input!D260</f>
        <v>0</v>
      </c>
      <c r="E219">
        <f>Input!E260</f>
        <v>0</v>
      </c>
      <c r="F219">
        <f>Input!F260</f>
        <v>0</v>
      </c>
      <c r="G219">
        <f t="shared" si="10"/>
        <v>0</v>
      </c>
    </row>
    <row r="220" spans="1:7" ht="12.75">
      <c r="A220" s="1">
        <f t="shared" si="9"/>
        <v>219</v>
      </c>
      <c r="B220">
        <f>Input!B261</f>
        <v>0</v>
      </c>
      <c r="C220">
        <f>Input!C261</f>
        <v>0</v>
      </c>
      <c r="D220">
        <f>Input!D261</f>
        <v>0</v>
      </c>
      <c r="E220">
        <f>Input!E261</f>
        <v>0</v>
      </c>
      <c r="F220">
        <f>Input!F261</f>
        <v>0</v>
      </c>
      <c r="G220">
        <f t="shared" si="10"/>
        <v>0</v>
      </c>
    </row>
    <row r="221" spans="1:7" ht="12.75">
      <c r="A221" s="1">
        <f t="shared" si="9"/>
        <v>220</v>
      </c>
      <c r="B221">
        <f>Input!B262</f>
        <v>0</v>
      </c>
      <c r="C221">
        <f>Input!C262</f>
        <v>0</v>
      </c>
      <c r="D221">
        <f>Input!D262</f>
        <v>0</v>
      </c>
      <c r="E221">
        <f>Input!E262</f>
        <v>0</v>
      </c>
      <c r="F221">
        <f>Input!F262</f>
        <v>0</v>
      </c>
      <c r="G221">
        <f t="shared" si="10"/>
        <v>0</v>
      </c>
    </row>
    <row r="222" spans="1:7" ht="12.75">
      <c r="A222" s="1">
        <f t="shared" si="9"/>
        <v>221</v>
      </c>
      <c r="B222">
        <f>Input!B263</f>
        <v>0</v>
      </c>
      <c r="C222">
        <f>Input!C263</f>
        <v>0</v>
      </c>
      <c r="D222">
        <f>Input!D263</f>
        <v>0</v>
      </c>
      <c r="E222">
        <f>Input!E263</f>
        <v>0</v>
      </c>
      <c r="F222">
        <f>Input!F263</f>
        <v>0</v>
      </c>
      <c r="G222">
        <f t="shared" si="10"/>
        <v>0</v>
      </c>
    </row>
    <row r="223" spans="1:7" ht="12.75">
      <c r="A223" s="1">
        <f t="shared" si="9"/>
        <v>222</v>
      </c>
      <c r="B223">
        <f>Input!B266</f>
        <v>0</v>
      </c>
      <c r="C223">
        <f>Input!C266</f>
        <v>23</v>
      </c>
      <c r="D223">
        <f>Input!D266</f>
        <v>0</v>
      </c>
      <c r="E223">
        <f>Input!E266</f>
        <v>0</v>
      </c>
      <c r="F223">
        <f>Input!F266</f>
        <v>0</v>
      </c>
      <c r="G223">
        <f t="shared" si="10"/>
        <v>0</v>
      </c>
    </row>
    <row r="224" spans="1:7" ht="12.75">
      <c r="A224" s="1">
        <f t="shared" si="9"/>
        <v>223</v>
      </c>
      <c r="B224">
        <f>Input!B267</f>
        <v>0</v>
      </c>
      <c r="C224">
        <f>Input!C267</f>
        <v>23</v>
      </c>
      <c r="D224">
        <f>Input!D267</f>
        <v>0</v>
      </c>
      <c r="E224">
        <f>Input!E267</f>
        <v>0</v>
      </c>
      <c r="F224">
        <f>Input!F267</f>
        <v>0</v>
      </c>
      <c r="G224">
        <f t="shared" si="10"/>
        <v>0</v>
      </c>
    </row>
    <row r="225" spans="1:7" ht="12.75">
      <c r="A225" s="1">
        <f t="shared" si="9"/>
        <v>224</v>
      </c>
      <c r="B225">
        <f>Input!B268</f>
        <v>0</v>
      </c>
      <c r="C225">
        <f>Input!C268</f>
        <v>23</v>
      </c>
      <c r="D225">
        <f>Input!D268</f>
        <v>0</v>
      </c>
      <c r="E225">
        <f>Input!E268</f>
        <v>0</v>
      </c>
      <c r="F225">
        <f>Input!F268</f>
        <v>0</v>
      </c>
      <c r="G225">
        <f t="shared" si="10"/>
        <v>0</v>
      </c>
    </row>
    <row r="226" spans="1:7" ht="12.75">
      <c r="A226" s="1">
        <f t="shared" si="9"/>
        <v>225</v>
      </c>
      <c r="B226">
        <f>Input!B269</f>
        <v>0</v>
      </c>
      <c r="C226">
        <f>Input!C269</f>
        <v>23</v>
      </c>
      <c r="D226">
        <f>Input!D269</f>
        <v>0</v>
      </c>
      <c r="E226">
        <f>Input!E269</f>
        <v>0</v>
      </c>
      <c r="F226">
        <f>Input!F269</f>
        <v>0</v>
      </c>
      <c r="G226">
        <f t="shared" si="10"/>
        <v>0</v>
      </c>
    </row>
    <row r="227" spans="1:7" ht="12.75">
      <c r="A227" s="1">
        <f t="shared" si="9"/>
        <v>226</v>
      </c>
      <c r="B227">
        <f>Input!B270</f>
        <v>0</v>
      </c>
      <c r="C227">
        <f>Input!C270</f>
        <v>23</v>
      </c>
      <c r="D227">
        <f>Input!D270</f>
        <v>0</v>
      </c>
      <c r="E227">
        <f>Input!E270</f>
        <v>0</v>
      </c>
      <c r="F227">
        <f>Input!F270</f>
        <v>0</v>
      </c>
      <c r="G227">
        <f t="shared" si="10"/>
        <v>0</v>
      </c>
    </row>
    <row r="228" spans="1:7" ht="12.75">
      <c r="A228" s="1">
        <f t="shared" si="9"/>
        <v>227</v>
      </c>
      <c r="B228">
        <f>Input!B271</f>
        <v>0</v>
      </c>
      <c r="C228">
        <f>Input!C271</f>
        <v>23</v>
      </c>
      <c r="D228">
        <f>Input!D271</f>
        <v>0</v>
      </c>
      <c r="E228">
        <f>Input!E271</f>
        <v>0</v>
      </c>
      <c r="F228">
        <f>Input!F271</f>
        <v>0</v>
      </c>
      <c r="G228">
        <f t="shared" si="10"/>
        <v>0</v>
      </c>
    </row>
    <row r="229" spans="1:7" ht="12.75">
      <c r="A229" s="1">
        <f t="shared" si="9"/>
        <v>228</v>
      </c>
      <c r="B229">
        <f>Input!B272</f>
        <v>0</v>
      </c>
      <c r="C229">
        <f>Input!C272</f>
        <v>23</v>
      </c>
      <c r="D229">
        <f>Input!D272</f>
        <v>0</v>
      </c>
      <c r="E229">
        <f>Input!E272</f>
        <v>0</v>
      </c>
      <c r="F229">
        <f>Input!F272</f>
        <v>0</v>
      </c>
      <c r="G229">
        <f t="shared" si="10"/>
        <v>0</v>
      </c>
    </row>
    <row r="230" spans="1:7" ht="12.75">
      <c r="A230" s="1">
        <f t="shared" si="9"/>
        <v>229</v>
      </c>
      <c r="B230">
        <f>Input!B273</f>
        <v>0</v>
      </c>
      <c r="C230">
        <f>Input!C273</f>
        <v>23</v>
      </c>
      <c r="D230">
        <f>Input!D273</f>
        <v>0</v>
      </c>
      <c r="E230">
        <f>Input!E273</f>
        <v>0</v>
      </c>
      <c r="F230">
        <f>Input!F273</f>
        <v>0</v>
      </c>
      <c r="G230">
        <f t="shared" si="10"/>
        <v>0</v>
      </c>
    </row>
    <row r="231" spans="1:7" ht="12.75">
      <c r="A231" s="1">
        <f t="shared" si="9"/>
        <v>230</v>
      </c>
      <c r="B231">
        <f>Input!B274</f>
        <v>0</v>
      </c>
      <c r="C231">
        <f>Input!C274</f>
        <v>23</v>
      </c>
      <c r="D231">
        <f>Input!D274</f>
        <v>0</v>
      </c>
      <c r="E231">
        <f>Input!E274</f>
        <v>0</v>
      </c>
      <c r="F231">
        <f>Input!F274</f>
        <v>0</v>
      </c>
      <c r="G231">
        <f t="shared" si="10"/>
        <v>0</v>
      </c>
    </row>
    <row r="232" spans="1:7" ht="12.75">
      <c r="A232" s="1">
        <f t="shared" si="9"/>
        <v>231</v>
      </c>
      <c r="B232">
        <f>Input!B275</f>
        <v>0</v>
      </c>
      <c r="C232">
        <f>Input!C275</f>
        <v>23</v>
      </c>
      <c r="D232">
        <f>Input!D275</f>
        <v>0</v>
      </c>
      <c r="E232">
        <f>Input!E275</f>
        <v>0</v>
      </c>
      <c r="F232">
        <f>Input!F275</f>
        <v>0</v>
      </c>
      <c r="G232">
        <f t="shared" si="10"/>
        <v>0</v>
      </c>
    </row>
    <row r="233" spans="1:7" ht="12.75">
      <c r="A233" s="1">
        <f t="shared" si="9"/>
        <v>232</v>
      </c>
      <c r="B233">
        <f>Input!B278</f>
        <v>0</v>
      </c>
      <c r="C233">
        <f>Input!C278</f>
        <v>24</v>
      </c>
      <c r="D233">
        <f>Input!D278</f>
        <v>0</v>
      </c>
      <c r="E233">
        <f>Input!E278</f>
        <v>0</v>
      </c>
      <c r="F233">
        <f>Input!F278</f>
        <v>0</v>
      </c>
      <c r="G233">
        <f t="shared" si="10"/>
        <v>0</v>
      </c>
    </row>
    <row r="234" spans="1:7" ht="12.75">
      <c r="A234" s="1">
        <f t="shared" si="9"/>
        <v>233</v>
      </c>
      <c r="B234">
        <f>Input!B279</f>
        <v>0</v>
      </c>
      <c r="C234">
        <f>Input!C279</f>
        <v>24</v>
      </c>
      <c r="D234">
        <f>Input!D279</f>
        <v>0</v>
      </c>
      <c r="E234">
        <f>Input!E279</f>
        <v>0</v>
      </c>
      <c r="F234">
        <f>Input!F279</f>
        <v>0</v>
      </c>
      <c r="G234">
        <f t="shared" si="10"/>
        <v>0</v>
      </c>
    </row>
    <row r="235" spans="1:7" ht="12.75">
      <c r="A235" s="1">
        <f t="shared" si="9"/>
        <v>234</v>
      </c>
      <c r="B235">
        <f>Input!B280</f>
        <v>0</v>
      </c>
      <c r="C235">
        <f>Input!C280</f>
        <v>24</v>
      </c>
      <c r="D235">
        <f>Input!D280</f>
        <v>0</v>
      </c>
      <c r="E235">
        <f>Input!E280</f>
        <v>0</v>
      </c>
      <c r="F235">
        <f>Input!F280</f>
        <v>0</v>
      </c>
      <c r="G235">
        <f t="shared" si="10"/>
        <v>0</v>
      </c>
    </row>
    <row r="236" spans="1:7" ht="12.75">
      <c r="A236" s="1">
        <f t="shared" si="9"/>
        <v>235</v>
      </c>
      <c r="B236">
        <f>Input!B281</f>
        <v>0</v>
      </c>
      <c r="C236">
        <f>Input!C281</f>
        <v>24</v>
      </c>
      <c r="D236">
        <f>Input!D281</f>
        <v>0</v>
      </c>
      <c r="E236">
        <f>Input!E281</f>
        <v>0</v>
      </c>
      <c r="F236">
        <f>Input!F281</f>
        <v>0</v>
      </c>
      <c r="G236">
        <f t="shared" si="10"/>
        <v>0</v>
      </c>
    </row>
    <row r="237" spans="1:7" ht="12.75">
      <c r="A237" s="1">
        <f t="shared" si="9"/>
        <v>236</v>
      </c>
      <c r="B237">
        <f>Input!B282</f>
        <v>0</v>
      </c>
      <c r="C237">
        <f>Input!C282</f>
        <v>24</v>
      </c>
      <c r="D237">
        <f>Input!D282</f>
        <v>0</v>
      </c>
      <c r="E237">
        <f>Input!E282</f>
        <v>0</v>
      </c>
      <c r="F237">
        <f>Input!F282</f>
        <v>0</v>
      </c>
      <c r="G237">
        <f t="shared" si="10"/>
        <v>0</v>
      </c>
    </row>
    <row r="238" spans="1:7" ht="12.75">
      <c r="A238" s="1">
        <f t="shared" si="9"/>
        <v>237</v>
      </c>
      <c r="B238">
        <f>Input!B283</f>
        <v>0</v>
      </c>
      <c r="C238">
        <f>Input!C283</f>
        <v>24</v>
      </c>
      <c r="D238">
        <f>Input!D283</f>
        <v>0</v>
      </c>
      <c r="E238">
        <f>Input!E283</f>
        <v>0</v>
      </c>
      <c r="F238">
        <f>Input!F283</f>
        <v>0</v>
      </c>
      <c r="G238">
        <f t="shared" si="10"/>
        <v>0</v>
      </c>
    </row>
    <row r="239" spans="1:7" ht="12.75">
      <c r="A239" s="1">
        <f t="shared" si="9"/>
        <v>238</v>
      </c>
      <c r="B239">
        <f>Input!B284</f>
        <v>0</v>
      </c>
      <c r="C239">
        <f>Input!C284</f>
        <v>24</v>
      </c>
      <c r="D239">
        <f>Input!D284</f>
        <v>0</v>
      </c>
      <c r="E239">
        <f>Input!E284</f>
        <v>0</v>
      </c>
      <c r="F239">
        <f>Input!F284</f>
        <v>0</v>
      </c>
      <c r="G239">
        <f t="shared" si="10"/>
        <v>0</v>
      </c>
    </row>
    <row r="240" spans="1:7" ht="12.75">
      <c r="A240" s="1">
        <f t="shared" si="9"/>
        <v>239</v>
      </c>
      <c r="B240">
        <f>Input!B285</f>
        <v>0</v>
      </c>
      <c r="C240">
        <f>Input!C285</f>
        <v>24</v>
      </c>
      <c r="D240">
        <f>Input!D285</f>
        <v>0</v>
      </c>
      <c r="E240">
        <f>Input!E285</f>
        <v>0</v>
      </c>
      <c r="F240">
        <f>Input!F285</f>
        <v>0</v>
      </c>
      <c r="G240">
        <f t="shared" si="10"/>
        <v>0</v>
      </c>
    </row>
    <row r="241" spans="1:7" ht="12.75">
      <c r="A241" s="1">
        <f t="shared" si="9"/>
        <v>240</v>
      </c>
      <c r="B241">
        <f>Input!B286</f>
        <v>0</v>
      </c>
      <c r="C241">
        <f>Input!C286</f>
        <v>24</v>
      </c>
      <c r="D241">
        <f>Input!D286</f>
        <v>0</v>
      </c>
      <c r="E241">
        <f>Input!E286</f>
        <v>0</v>
      </c>
      <c r="F241">
        <f>Input!F286</f>
        <v>0</v>
      </c>
      <c r="G241">
        <f t="shared" si="10"/>
        <v>0</v>
      </c>
    </row>
    <row r="242" spans="1:7" ht="12.75">
      <c r="A242" s="1">
        <f t="shared" si="9"/>
        <v>241</v>
      </c>
      <c r="B242">
        <f>Input!B287</f>
        <v>0</v>
      </c>
      <c r="C242">
        <f>Input!C287</f>
        <v>24</v>
      </c>
      <c r="D242">
        <f>Input!D287</f>
        <v>0</v>
      </c>
      <c r="E242">
        <f>Input!E287</f>
        <v>0</v>
      </c>
      <c r="F242">
        <f>Input!F287</f>
        <v>0</v>
      </c>
      <c r="G242">
        <f t="shared" si="10"/>
        <v>0</v>
      </c>
    </row>
    <row r="243" spans="1:7" ht="12.75">
      <c r="A243" s="1">
        <f t="shared" si="9"/>
        <v>242</v>
      </c>
      <c r="B243">
        <f>Input!B290</f>
        <v>0</v>
      </c>
      <c r="C243">
        <f>Input!C290</f>
        <v>25</v>
      </c>
      <c r="D243">
        <f>Input!D290</f>
        <v>0</v>
      </c>
      <c r="E243">
        <f>Input!E290</f>
        <v>0</v>
      </c>
      <c r="F243">
        <f>Input!F290</f>
        <v>0</v>
      </c>
      <c r="G243">
        <f t="shared" si="10"/>
        <v>0</v>
      </c>
    </row>
    <row r="244" spans="1:7" ht="12.75">
      <c r="A244" s="1">
        <f t="shared" si="9"/>
        <v>243</v>
      </c>
      <c r="B244">
        <f>Input!B291</f>
        <v>0</v>
      </c>
      <c r="C244">
        <f>Input!C291</f>
        <v>25</v>
      </c>
      <c r="D244">
        <f>Input!D291</f>
        <v>0</v>
      </c>
      <c r="E244">
        <f>Input!E291</f>
        <v>0</v>
      </c>
      <c r="F244">
        <f>Input!F291</f>
        <v>0</v>
      </c>
      <c r="G244">
        <f t="shared" si="10"/>
        <v>0</v>
      </c>
    </row>
    <row r="245" spans="1:7" ht="12.75">
      <c r="A245" s="1">
        <f t="shared" si="9"/>
        <v>244</v>
      </c>
      <c r="B245">
        <f>Input!B292</f>
        <v>0</v>
      </c>
      <c r="C245">
        <f>Input!C292</f>
        <v>25</v>
      </c>
      <c r="D245">
        <f>Input!D292</f>
        <v>0</v>
      </c>
      <c r="E245">
        <f>Input!E292</f>
        <v>0</v>
      </c>
      <c r="F245">
        <f>Input!F292</f>
        <v>0</v>
      </c>
      <c r="G245">
        <f t="shared" si="10"/>
        <v>0</v>
      </c>
    </row>
    <row r="246" spans="1:7" ht="12.75">
      <c r="A246" s="1">
        <f t="shared" si="9"/>
        <v>245</v>
      </c>
      <c r="B246">
        <f>Input!B293</f>
        <v>0</v>
      </c>
      <c r="C246">
        <f>Input!C293</f>
        <v>25</v>
      </c>
      <c r="D246">
        <f>Input!D293</f>
        <v>0</v>
      </c>
      <c r="E246">
        <f>Input!E293</f>
        <v>0</v>
      </c>
      <c r="F246">
        <f>Input!F293</f>
        <v>0</v>
      </c>
      <c r="G246">
        <f t="shared" si="10"/>
        <v>0</v>
      </c>
    </row>
    <row r="247" spans="1:7" ht="12.75">
      <c r="A247" s="1">
        <f t="shared" si="9"/>
        <v>246</v>
      </c>
      <c r="B247">
        <f>Input!B294</f>
        <v>0</v>
      </c>
      <c r="C247">
        <f>Input!C294</f>
        <v>25</v>
      </c>
      <c r="D247">
        <f>Input!D294</f>
        <v>0</v>
      </c>
      <c r="E247">
        <f>Input!E294</f>
        <v>0</v>
      </c>
      <c r="F247">
        <f>Input!F294</f>
        <v>0</v>
      </c>
      <c r="G247">
        <f t="shared" si="10"/>
        <v>0</v>
      </c>
    </row>
    <row r="248" spans="1:7" ht="12.75">
      <c r="A248" s="1">
        <f t="shared" si="9"/>
        <v>247</v>
      </c>
      <c r="B248">
        <f>Input!B295</f>
        <v>0</v>
      </c>
      <c r="C248">
        <f>Input!C295</f>
        <v>25</v>
      </c>
      <c r="D248">
        <f>Input!D295</f>
        <v>0</v>
      </c>
      <c r="E248">
        <f>Input!E295</f>
        <v>0</v>
      </c>
      <c r="F248">
        <f>Input!F295</f>
        <v>0</v>
      </c>
      <c r="G248">
        <f t="shared" si="10"/>
        <v>0</v>
      </c>
    </row>
    <row r="249" spans="1:7" ht="12.75">
      <c r="A249" s="1">
        <f t="shared" si="9"/>
        <v>248</v>
      </c>
      <c r="B249">
        <f>Input!B296</f>
        <v>0</v>
      </c>
      <c r="C249">
        <f>Input!C296</f>
        <v>25</v>
      </c>
      <c r="D249">
        <f>Input!D296</f>
        <v>0</v>
      </c>
      <c r="E249">
        <f>Input!E296</f>
        <v>0</v>
      </c>
      <c r="F249">
        <f>Input!F296</f>
        <v>0</v>
      </c>
      <c r="G249">
        <f t="shared" si="10"/>
        <v>0</v>
      </c>
    </row>
    <row r="250" spans="1:7" ht="12.75">
      <c r="A250" s="1">
        <f t="shared" si="9"/>
        <v>249</v>
      </c>
      <c r="B250">
        <f>Input!B297</f>
        <v>0</v>
      </c>
      <c r="C250">
        <f>Input!C297</f>
        <v>25</v>
      </c>
      <c r="D250">
        <f>Input!D297</f>
        <v>0</v>
      </c>
      <c r="E250">
        <f>Input!E297</f>
        <v>0</v>
      </c>
      <c r="F250">
        <f>Input!F297</f>
        <v>0</v>
      </c>
      <c r="G250">
        <f t="shared" si="10"/>
        <v>0</v>
      </c>
    </row>
    <row r="251" spans="1:7" ht="12.75">
      <c r="A251" s="1">
        <f t="shared" si="9"/>
        <v>250</v>
      </c>
      <c r="B251">
        <f>Input!B298</f>
        <v>0</v>
      </c>
      <c r="C251">
        <f>Input!C298</f>
        <v>25</v>
      </c>
      <c r="D251">
        <f>Input!D298</f>
        <v>0</v>
      </c>
      <c r="E251">
        <f>Input!E298</f>
        <v>0</v>
      </c>
      <c r="F251">
        <f>Input!F298</f>
        <v>0</v>
      </c>
      <c r="G251">
        <f t="shared" si="10"/>
        <v>0</v>
      </c>
    </row>
    <row r="252" spans="1:7" ht="12.75">
      <c r="A252" s="1">
        <f t="shared" si="9"/>
        <v>251</v>
      </c>
      <c r="B252">
        <f>Input!B299</f>
        <v>0</v>
      </c>
      <c r="C252">
        <f>Input!C299</f>
        <v>25</v>
      </c>
      <c r="D252">
        <f>Input!D299</f>
        <v>0</v>
      </c>
      <c r="E252">
        <f>Input!E299</f>
        <v>0</v>
      </c>
      <c r="F252">
        <f>Input!F299</f>
        <v>0</v>
      </c>
      <c r="G252">
        <f t="shared" si="10"/>
        <v>0</v>
      </c>
    </row>
  </sheetData>
  <sheetProtection/>
  <autoFilter ref="C1:C252"/>
  <dataValidations count="1">
    <dataValidation type="whole" operator="lessThan" allowBlank="1" showErrorMessage="1" errorTitle="Entry Error" error="Grater than 300" sqref="D3:F22">
      <formula1>301</formula1>
    </dataValidation>
  </dataValidations>
  <printOptions/>
  <pageMargins left="0.75" right="0.75" top="1.19" bottom="1" header="0.5" footer="0.5"/>
  <pageSetup horizontalDpi="300" verticalDpi="300" orientation="portrait" r:id="rId1"/>
  <headerFooter alignWithMargins="0">
    <oddHeader>&amp;L&amp;"Arial,Bold"&amp;12Bay Regional
Medical Center&amp;C&amp;"Arial,Bold"&amp;14Bangor John Glenn
Holiday Invitational
Boys Singles&amp;R&amp;"Arial,Bold"&amp;12Monitor Lanes
Bay City, Michigan
December 27,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M26"/>
  <sheetViews>
    <sheetView zoomScalePageLayoutView="0" workbookViewId="0" topLeftCell="A1">
      <selection activeCell="M1" sqref="B1:M18"/>
    </sheetView>
  </sheetViews>
  <sheetFormatPr defaultColWidth="9.140625" defaultRowHeight="12.75"/>
  <cols>
    <col min="1" max="1" width="5.7109375" style="1" bestFit="1" customWidth="1"/>
    <col min="2" max="2" width="23.7109375" style="0" bestFit="1" customWidth="1"/>
  </cols>
  <sheetData>
    <row r="1" spans="1:13" s="84" customFormat="1" ht="12.75">
      <c r="A1" s="81" t="s">
        <v>10</v>
      </c>
      <c r="B1" s="82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24</v>
      </c>
      <c r="K1" s="83" t="s">
        <v>25</v>
      </c>
      <c r="L1" s="83" t="s">
        <v>26</v>
      </c>
      <c r="M1" s="83" t="s">
        <v>9</v>
      </c>
    </row>
    <row r="2" spans="1:13" ht="12.75">
      <c r="A2" s="81">
        <f>RANK(M2,$M$2:$M$26)</f>
        <v>1</v>
      </c>
      <c r="B2" s="16" t="str">
        <f>Input!C132</f>
        <v>Flint Kearsley</v>
      </c>
      <c r="C2" s="16">
        <f>Input!D132</f>
        <v>1043</v>
      </c>
      <c r="D2" s="16">
        <f>Input!E132</f>
        <v>1070</v>
      </c>
      <c r="E2" s="16">
        <f>Input!F132</f>
        <v>1021</v>
      </c>
      <c r="F2" s="16">
        <f>Input!G132</f>
        <v>203</v>
      </c>
      <c r="G2" s="16">
        <f>Input!H132</f>
        <v>182</v>
      </c>
      <c r="H2" s="16">
        <f>Input!I132</f>
        <v>170</v>
      </c>
      <c r="I2" s="16">
        <f>Input!J132</f>
        <v>174</v>
      </c>
      <c r="J2" s="16">
        <f>Input!K132</f>
        <v>243</v>
      </c>
      <c r="K2" s="16">
        <f>Input!L132</f>
        <v>137</v>
      </c>
      <c r="L2" s="16">
        <f aca="true" t="shared" si="0" ref="L2:L26">SMALL(F2:K2,1)</f>
        <v>137</v>
      </c>
      <c r="M2" s="16">
        <f aca="true" t="shared" si="1" ref="M2:M26">SUM(C2:K2)-(L2)</f>
        <v>4106</v>
      </c>
    </row>
    <row r="3" spans="1:13" ht="12.75">
      <c r="A3" s="81">
        <f aca="true" t="shared" si="2" ref="A3:A26">RANK(M3,$M$2:$M$26)</f>
        <v>2</v>
      </c>
      <c r="B3" s="16" t="str">
        <f>Input!C48</f>
        <v>Sturgis</v>
      </c>
      <c r="C3" s="16">
        <f>Input!D48</f>
        <v>925</v>
      </c>
      <c r="D3" s="16">
        <f>Input!E48</f>
        <v>1075</v>
      </c>
      <c r="E3" s="16">
        <f>Input!F48</f>
        <v>1012</v>
      </c>
      <c r="F3" s="16">
        <f>Input!G48</f>
        <v>246</v>
      </c>
      <c r="G3" s="16">
        <f>Input!H48</f>
        <v>232</v>
      </c>
      <c r="H3" s="16">
        <f>Input!I48</f>
        <v>194</v>
      </c>
      <c r="I3" s="16">
        <f>Input!J48</f>
        <v>215</v>
      </c>
      <c r="J3" s="16">
        <f>Input!K48</f>
        <v>167</v>
      </c>
      <c r="K3" s="16">
        <f>Input!L48</f>
        <v>169</v>
      </c>
      <c r="L3" s="16">
        <f t="shared" si="0"/>
        <v>167</v>
      </c>
      <c r="M3" s="16">
        <f t="shared" si="1"/>
        <v>4068</v>
      </c>
    </row>
    <row r="4" spans="1:13" ht="12.75">
      <c r="A4" s="81">
        <f t="shared" si="2"/>
        <v>3</v>
      </c>
      <c r="B4" s="16" t="str">
        <f>Input!C120</f>
        <v>Bay City Western</v>
      </c>
      <c r="C4" s="16">
        <f>Input!D120</f>
        <v>1041</v>
      </c>
      <c r="D4" s="16">
        <f>Input!E120</f>
        <v>1056</v>
      </c>
      <c r="E4" s="16">
        <f>Input!F120</f>
        <v>987</v>
      </c>
      <c r="F4" s="16">
        <f>Input!G120</f>
        <v>182</v>
      </c>
      <c r="G4" s="16">
        <f>Input!H120</f>
        <v>171</v>
      </c>
      <c r="H4" s="16">
        <f>Input!I120</f>
        <v>219</v>
      </c>
      <c r="I4" s="16">
        <f>Input!J120</f>
        <v>204</v>
      </c>
      <c r="J4" s="16">
        <f>Input!K120</f>
        <v>179</v>
      </c>
      <c r="K4" s="16">
        <f>Input!L120</f>
        <v>170</v>
      </c>
      <c r="L4" s="16">
        <f t="shared" si="0"/>
        <v>170</v>
      </c>
      <c r="M4" s="16">
        <f t="shared" si="1"/>
        <v>4039</v>
      </c>
    </row>
    <row r="5" spans="1:13" ht="12.75">
      <c r="A5" s="81">
        <f t="shared" si="2"/>
        <v>4</v>
      </c>
      <c r="B5" s="16" t="str">
        <f>Input!C168</f>
        <v>Swartz Creek</v>
      </c>
      <c r="C5" s="16">
        <f>Input!D168</f>
        <v>939</v>
      </c>
      <c r="D5" s="16">
        <f>Input!E168</f>
        <v>1075</v>
      </c>
      <c r="E5" s="16">
        <f>Input!F168</f>
        <v>888</v>
      </c>
      <c r="F5" s="16">
        <f>Input!G168</f>
        <v>187</v>
      </c>
      <c r="G5" s="16">
        <f>Input!H168</f>
        <v>200</v>
      </c>
      <c r="H5" s="16">
        <f>Input!I168</f>
        <v>226</v>
      </c>
      <c r="I5" s="16">
        <f>Input!J168</f>
        <v>202</v>
      </c>
      <c r="J5" s="16">
        <f>Input!K168</f>
        <v>169</v>
      </c>
      <c r="K5" s="16">
        <f>Input!L168</f>
        <v>181</v>
      </c>
      <c r="L5" s="16">
        <f t="shared" si="0"/>
        <v>169</v>
      </c>
      <c r="M5" s="16">
        <f t="shared" si="1"/>
        <v>3898</v>
      </c>
    </row>
    <row r="6" spans="1:13" ht="12.75">
      <c r="A6" s="81">
        <f t="shared" si="2"/>
        <v>5</v>
      </c>
      <c r="B6" s="16" t="str">
        <f>Input!C144</f>
        <v>L'Anse Creuse North</v>
      </c>
      <c r="C6" s="16">
        <f>Input!D144</f>
        <v>985</v>
      </c>
      <c r="D6" s="16">
        <f>Input!E144</f>
        <v>908</v>
      </c>
      <c r="E6" s="16">
        <f>Input!F144</f>
        <v>982</v>
      </c>
      <c r="F6" s="16">
        <f>Input!G144</f>
        <v>170</v>
      </c>
      <c r="G6" s="16">
        <f>Input!H144</f>
        <v>212</v>
      </c>
      <c r="H6" s="16">
        <f>Input!I144</f>
        <v>211</v>
      </c>
      <c r="I6" s="16">
        <f>Input!J144</f>
        <v>195</v>
      </c>
      <c r="J6" s="16">
        <f>Input!K144</f>
        <v>182</v>
      </c>
      <c r="K6" s="16">
        <f>Input!L144</f>
        <v>212</v>
      </c>
      <c r="L6" s="16">
        <f t="shared" si="0"/>
        <v>170</v>
      </c>
      <c r="M6" s="16">
        <f t="shared" si="1"/>
        <v>3887</v>
      </c>
    </row>
    <row r="7" spans="1:13" ht="12.75">
      <c r="A7" s="81">
        <f t="shared" si="2"/>
        <v>6</v>
      </c>
      <c r="B7" s="16" t="str">
        <f>Input!C192</f>
        <v>Grand Blanc</v>
      </c>
      <c r="C7" s="16">
        <f>Input!D192</f>
        <v>936</v>
      </c>
      <c r="D7" s="16">
        <f>Input!E192</f>
        <v>965</v>
      </c>
      <c r="E7" s="16">
        <f>Input!F192</f>
        <v>964</v>
      </c>
      <c r="F7" s="16">
        <f>Input!G192</f>
        <v>213</v>
      </c>
      <c r="G7" s="16">
        <f>Input!H192</f>
        <v>150</v>
      </c>
      <c r="H7" s="16">
        <f>Input!I192</f>
        <v>197</v>
      </c>
      <c r="I7" s="16">
        <f>Input!J192</f>
        <v>214</v>
      </c>
      <c r="J7" s="16">
        <f>Input!K192</f>
        <v>203</v>
      </c>
      <c r="K7" s="16">
        <f>Input!L192</f>
        <v>192</v>
      </c>
      <c r="L7" s="16">
        <f t="shared" si="0"/>
        <v>150</v>
      </c>
      <c r="M7" s="16">
        <f t="shared" si="1"/>
        <v>3884</v>
      </c>
    </row>
    <row r="8" spans="1:13" ht="12.75">
      <c r="A8" s="81">
        <f t="shared" si="2"/>
        <v>7</v>
      </c>
      <c r="B8" s="16" t="str">
        <f>Input!C180</f>
        <v>Battle Creek Pennfield</v>
      </c>
      <c r="C8" s="16">
        <f>Input!D180</f>
        <v>994</v>
      </c>
      <c r="D8" s="16">
        <f>Input!E180</f>
        <v>876</v>
      </c>
      <c r="E8" s="16">
        <f>Input!F180</f>
        <v>991</v>
      </c>
      <c r="F8" s="16">
        <f>Input!G180</f>
        <v>179</v>
      </c>
      <c r="G8" s="16">
        <f>Input!H180</f>
        <v>203</v>
      </c>
      <c r="H8" s="16">
        <f>Input!I180</f>
        <v>167</v>
      </c>
      <c r="I8" s="16">
        <f>Input!J180</f>
        <v>209</v>
      </c>
      <c r="J8" s="16">
        <f>Input!K180</f>
        <v>160</v>
      </c>
      <c r="K8" s="16">
        <f>Input!L180</f>
        <v>172</v>
      </c>
      <c r="L8" s="16">
        <f t="shared" si="0"/>
        <v>160</v>
      </c>
      <c r="M8" s="16">
        <f t="shared" si="1"/>
        <v>3791</v>
      </c>
    </row>
    <row r="9" spans="1:13" ht="12.75">
      <c r="A9" s="81">
        <f t="shared" si="2"/>
        <v>8</v>
      </c>
      <c r="B9" s="16" t="str">
        <f>Input!C84</f>
        <v>Carmen Ainsworth</v>
      </c>
      <c r="C9" s="16">
        <f>Input!D84</f>
        <v>896</v>
      </c>
      <c r="D9" s="16">
        <f>Input!E84</f>
        <v>948</v>
      </c>
      <c r="E9" s="16">
        <f>Input!F84</f>
        <v>918</v>
      </c>
      <c r="F9" s="16">
        <f>Input!G84</f>
        <v>164</v>
      </c>
      <c r="G9" s="16">
        <f>Input!H84</f>
        <v>219</v>
      </c>
      <c r="H9" s="16">
        <f>Input!I84</f>
        <v>158</v>
      </c>
      <c r="I9" s="16">
        <f>Input!J84</f>
        <v>171</v>
      </c>
      <c r="J9" s="16">
        <f>Input!K84</f>
        <v>248</v>
      </c>
      <c r="K9" s="16">
        <f>Input!L84</f>
        <v>150</v>
      </c>
      <c r="L9" s="16">
        <f t="shared" si="0"/>
        <v>150</v>
      </c>
      <c r="M9" s="16">
        <f t="shared" si="1"/>
        <v>3722</v>
      </c>
    </row>
    <row r="10" spans="1:13" ht="12.75">
      <c r="A10" s="81">
        <f t="shared" si="2"/>
        <v>9</v>
      </c>
      <c r="B10" s="16" t="str">
        <f>Input!C36</f>
        <v>Owosso</v>
      </c>
      <c r="C10" s="16">
        <f>Input!D36</f>
        <v>864</v>
      </c>
      <c r="D10" s="16">
        <f>Input!E36</f>
        <v>957</v>
      </c>
      <c r="E10" s="16">
        <f>Input!F36</f>
        <v>877</v>
      </c>
      <c r="F10" s="16">
        <f>Input!G36</f>
        <v>206</v>
      </c>
      <c r="G10" s="16">
        <f>Input!H36</f>
        <v>157</v>
      </c>
      <c r="H10" s="16">
        <f>Input!I36</f>
        <v>176</v>
      </c>
      <c r="I10" s="16">
        <f>Input!J36</f>
        <v>182</v>
      </c>
      <c r="J10" s="16">
        <f>Input!K36</f>
        <v>224</v>
      </c>
      <c r="K10" s="16">
        <f>Input!L36</f>
        <v>234</v>
      </c>
      <c r="L10" s="16">
        <f t="shared" si="0"/>
        <v>157</v>
      </c>
      <c r="M10" s="16">
        <f t="shared" si="1"/>
        <v>3720</v>
      </c>
    </row>
    <row r="11" spans="1:13" ht="12.75">
      <c r="A11" s="81">
        <f t="shared" si="2"/>
        <v>10</v>
      </c>
      <c r="B11" s="16" t="str">
        <f>Input!C156</f>
        <v>Bay City John Glenn</v>
      </c>
      <c r="C11" s="16">
        <f>Input!D156</f>
        <v>890</v>
      </c>
      <c r="D11" s="16">
        <f>Input!E156</f>
        <v>1048</v>
      </c>
      <c r="E11" s="16">
        <f>Input!F156</f>
        <v>792</v>
      </c>
      <c r="F11" s="16">
        <f>Input!G156</f>
        <v>151</v>
      </c>
      <c r="G11" s="16">
        <f>Input!H156</f>
        <v>191</v>
      </c>
      <c r="H11" s="16">
        <f>Input!I156</f>
        <v>186</v>
      </c>
      <c r="I11" s="16">
        <f>Input!J156</f>
        <v>199</v>
      </c>
      <c r="J11" s="16">
        <f>Input!K156</f>
        <v>150</v>
      </c>
      <c r="K11" s="16">
        <f>Input!L156</f>
        <v>160</v>
      </c>
      <c r="L11" s="16">
        <f t="shared" si="0"/>
        <v>150</v>
      </c>
      <c r="M11" s="16">
        <f t="shared" si="1"/>
        <v>3617</v>
      </c>
    </row>
    <row r="12" spans="1:13" ht="12.75">
      <c r="A12" s="81">
        <f t="shared" si="2"/>
        <v>11</v>
      </c>
      <c r="B12" s="16" t="str">
        <f>Input!C108</f>
        <v>Sterling Heights Stevenson</v>
      </c>
      <c r="C12" s="16">
        <f>Input!D108</f>
        <v>988</v>
      </c>
      <c r="D12" s="16">
        <f>Input!E108</f>
        <v>850</v>
      </c>
      <c r="E12" s="16">
        <f>Input!F108</f>
        <v>902</v>
      </c>
      <c r="F12" s="16">
        <f>Input!G108</f>
        <v>145</v>
      </c>
      <c r="G12" s="16">
        <f>Input!H108</f>
        <v>170</v>
      </c>
      <c r="H12" s="16">
        <f>Input!I108</f>
        <v>153</v>
      </c>
      <c r="I12" s="16">
        <f>Input!J108</f>
        <v>164</v>
      </c>
      <c r="J12" s="16">
        <f>Input!K108</f>
        <v>187</v>
      </c>
      <c r="K12" s="16">
        <f>Input!L108</f>
        <v>185</v>
      </c>
      <c r="L12" s="16">
        <f t="shared" si="0"/>
        <v>145</v>
      </c>
      <c r="M12" s="16">
        <f t="shared" si="1"/>
        <v>3599</v>
      </c>
    </row>
    <row r="13" spans="1:13" ht="12.75">
      <c r="A13" s="81">
        <f t="shared" si="2"/>
        <v>12</v>
      </c>
      <c r="B13" s="16" t="str">
        <f>Input!C204</f>
        <v>Davison</v>
      </c>
      <c r="C13" s="16">
        <f>Input!D204</f>
        <v>890</v>
      </c>
      <c r="D13" s="16">
        <f>Input!E204</f>
        <v>903</v>
      </c>
      <c r="E13" s="16">
        <f>Input!F204</f>
        <v>855</v>
      </c>
      <c r="F13" s="16">
        <f>Input!G204</f>
        <v>164</v>
      </c>
      <c r="G13" s="16">
        <f>Input!H204</f>
        <v>179</v>
      </c>
      <c r="H13" s="16">
        <f>Input!I204</f>
        <v>166</v>
      </c>
      <c r="I13" s="16">
        <f>Input!J204</f>
        <v>186</v>
      </c>
      <c r="J13" s="16">
        <f>Input!K204</f>
        <v>159</v>
      </c>
      <c r="K13" s="16">
        <f>Input!L204</f>
        <v>221</v>
      </c>
      <c r="L13" s="16">
        <f t="shared" si="0"/>
        <v>159</v>
      </c>
      <c r="M13" s="16">
        <f t="shared" si="1"/>
        <v>3564</v>
      </c>
    </row>
    <row r="14" spans="1:13" ht="12.75">
      <c r="A14" s="81">
        <f t="shared" si="2"/>
        <v>13</v>
      </c>
      <c r="B14" s="16" t="str">
        <f>Input!C96</f>
        <v>Sandusky</v>
      </c>
      <c r="C14" s="16">
        <f>Input!D96</f>
        <v>855</v>
      </c>
      <c r="D14" s="16">
        <f>Input!E96</f>
        <v>903</v>
      </c>
      <c r="E14" s="16">
        <f>Input!F96</f>
        <v>880</v>
      </c>
      <c r="F14" s="16">
        <f>Input!G96</f>
        <v>147</v>
      </c>
      <c r="G14" s="16">
        <f>Input!H96</f>
        <v>135</v>
      </c>
      <c r="H14" s="16">
        <f>Input!I96</f>
        <v>142</v>
      </c>
      <c r="I14" s="16">
        <f>Input!J96</f>
        <v>114</v>
      </c>
      <c r="J14" s="16">
        <f>Input!K96</f>
        <v>136</v>
      </c>
      <c r="K14" s="16">
        <f>Input!L96</f>
        <v>144</v>
      </c>
      <c r="L14" s="16">
        <f t="shared" si="0"/>
        <v>114</v>
      </c>
      <c r="M14" s="16">
        <f t="shared" si="1"/>
        <v>3342</v>
      </c>
    </row>
    <row r="15" spans="1:13" ht="12.75">
      <c r="A15" s="81">
        <f t="shared" si="2"/>
        <v>13</v>
      </c>
      <c r="B15" s="16" t="str">
        <f>Input!C72</f>
        <v>South Lyon </v>
      </c>
      <c r="C15" s="16">
        <f>Input!D72</f>
        <v>771</v>
      </c>
      <c r="D15" s="16">
        <f>Input!E72</f>
        <v>801</v>
      </c>
      <c r="E15" s="16">
        <f>Input!F72</f>
        <v>812</v>
      </c>
      <c r="F15" s="16">
        <f>Input!G72</f>
        <v>144</v>
      </c>
      <c r="G15" s="16">
        <f>Input!H72</f>
        <v>182</v>
      </c>
      <c r="H15" s="16">
        <f>Input!I72</f>
        <v>188</v>
      </c>
      <c r="I15" s="16">
        <f>Input!J72</f>
        <v>232</v>
      </c>
      <c r="J15" s="16">
        <f>Input!K72</f>
        <v>150</v>
      </c>
      <c r="K15" s="16">
        <f>Input!L72</f>
        <v>206</v>
      </c>
      <c r="L15" s="16">
        <f t="shared" si="0"/>
        <v>144</v>
      </c>
      <c r="M15" s="16">
        <f t="shared" si="1"/>
        <v>3342</v>
      </c>
    </row>
    <row r="16" spans="1:13" ht="12.75">
      <c r="A16" s="81">
        <f t="shared" si="2"/>
        <v>15</v>
      </c>
      <c r="B16" s="16" t="str">
        <f>Input!C12</f>
        <v>South Lyon East</v>
      </c>
      <c r="C16" s="16">
        <f>Input!D12</f>
        <v>888</v>
      </c>
      <c r="D16" s="16">
        <f>Input!E12</f>
        <v>792</v>
      </c>
      <c r="E16" s="16">
        <f>Input!F12</f>
        <v>687</v>
      </c>
      <c r="F16" s="16">
        <f>Input!G12</f>
        <v>162</v>
      </c>
      <c r="G16" s="16">
        <f>Input!H12</f>
        <v>145</v>
      </c>
      <c r="H16" s="16">
        <f>Input!I12</f>
        <v>212</v>
      </c>
      <c r="I16" s="16">
        <f>Input!J12</f>
        <v>170</v>
      </c>
      <c r="J16" s="16">
        <f>Input!K12</f>
        <v>208</v>
      </c>
      <c r="K16" s="16">
        <f>Input!L12</f>
        <v>153</v>
      </c>
      <c r="L16" s="16">
        <f t="shared" si="0"/>
        <v>145</v>
      </c>
      <c r="M16" s="16">
        <f t="shared" si="1"/>
        <v>3272</v>
      </c>
    </row>
    <row r="17" spans="1:13" ht="12.75">
      <c r="A17" s="81">
        <f t="shared" si="2"/>
        <v>16</v>
      </c>
      <c r="B17" s="16" t="str">
        <f>Input!C216</f>
        <v>Reese</v>
      </c>
      <c r="C17" s="16">
        <f>Input!D216</f>
        <v>770</v>
      </c>
      <c r="D17" s="16">
        <f>Input!E216</f>
        <v>744</v>
      </c>
      <c r="E17" s="16">
        <f>Input!F216</f>
        <v>790</v>
      </c>
      <c r="F17" s="16">
        <f>Input!G216</f>
        <v>125</v>
      </c>
      <c r="G17" s="16">
        <f>Input!H216</f>
        <v>142</v>
      </c>
      <c r="H17" s="16">
        <f>Input!I216</f>
        <v>144</v>
      </c>
      <c r="I17" s="16">
        <f>Input!J216</f>
        <v>128</v>
      </c>
      <c r="J17" s="16">
        <f>Input!K216</f>
        <v>131</v>
      </c>
      <c r="K17" s="16">
        <f>Input!L216</f>
        <v>181</v>
      </c>
      <c r="L17" s="16">
        <f t="shared" si="0"/>
        <v>125</v>
      </c>
      <c r="M17" s="16">
        <f t="shared" si="1"/>
        <v>3030</v>
      </c>
    </row>
    <row r="18" spans="1:13" ht="12.75">
      <c r="A18" s="81">
        <f t="shared" si="2"/>
        <v>17</v>
      </c>
      <c r="B18" s="16" t="str">
        <f>Input!C60</f>
        <v>Tawas</v>
      </c>
      <c r="C18" s="16">
        <f>Input!D60</f>
        <v>668</v>
      </c>
      <c r="D18" s="16">
        <f>Input!E60</f>
        <v>523</v>
      </c>
      <c r="E18" s="16">
        <f>Input!F60</f>
        <v>596</v>
      </c>
      <c r="F18" s="16">
        <f>Input!G60</f>
        <v>147</v>
      </c>
      <c r="G18" s="16">
        <f>Input!H60</f>
        <v>98</v>
      </c>
      <c r="H18" s="16">
        <f>Input!I60</f>
        <v>113</v>
      </c>
      <c r="I18" s="16">
        <f>Input!J60</f>
        <v>113</v>
      </c>
      <c r="J18" s="16">
        <f>Input!K60</f>
        <v>132</v>
      </c>
      <c r="K18" s="16">
        <f>Input!L60</f>
        <v>96</v>
      </c>
      <c r="L18" s="16">
        <f t="shared" si="0"/>
        <v>96</v>
      </c>
      <c r="M18" s="16">
        <f t="shared" si="1"/>
        <v>2390</v>
      </c>
    </row>
    <row r="19" spans="1:13" ht="12.75">
      <c r="A19" s="81">
        <f t="shared" si="2"/>
        <v>18</v>
      </c>
      <c r="B19" s="25">
        <f>Input!C252</f>
        <v>0</v>
      </c>
      <c r="C19" s="25">
        <f>Input!D252</f>
        <v>0</v>
      </c>
      <c r="D19" s="25">
        <f>Input!E252</f>
        <v>0</v>
      </c>
      <c r="E19" s="25">
        <f>Input!F252</f>
        <v>0</v>
      </c>
      <c r="F19" s="25">
        <f>Input!G252</f>
        <v>0</v>
      </c>
      <c r="G19" s="25">
        <f>Input!H252</f>
        <v>0</v>
      </c>
      <c r="H19" s="25">
        <f>Input!I252</f>
        <v>0</v>
      </c>
      <c r="I19" s="25">
        <f>Input!J252</f>
        <v>0</v>
      </c>
      <c r="J19" s="25">
        <f>Input!K252</f>
        <v>0</v>
      </c>
      <c r="K19" s="25">
        <f>Input!L252</f>
        <v>0</v>
      </c>
      <c r="L19" s="16">
        <f t="shared" si="0"/>
        <v>0</v>
      </c>
      <c r="M19" s="16">
        <f t="shared" si="1"/>
        <v>0</v>
      </c>
    </row>
    <row r="20" spans="1:13" ht="12.75">
      <c r="A20" s="81">
        <f t="shared" si="2"/>
        <v>18</v>
      </c>
      <c r="B20" s="16">
        <f>Input!C228</f>
        <v>0</v>
      </c>
      <c r="C20" s="16">
        <f>Input!D228</f>
        <v>0</v>
      </c>
      <c r="D20" s="16">
        <f>Input!E228</f>
        <v>0</v>
      </c>
      <c r="E20" s="16">
        <f>Input!F228</f>
        <v>0</v>
      </c>
      <c r="F20" s="16">
        <f>Input!G228</f>
        <v>0</v>
      </c>
      <c r="G20" s="16">
        <f>Input!H228</f>
        <v>0</v>
      </c>
      <c r="H20" s="16">
        <f>Input!I228</f>
        <v>0</v>
      </c>
      <c r="I20" s="16">
        <f>Input!J228</f>
        <v>0</v>
      </c>
      <c r="J20" s="16">
        <f>Input!K228</f>
        <v>0</v>
      </c>
      <c r="K20" s="16">
        <f>Input!L228</f>
        <v>0</v>
      </c>
      <c r="L20" s="16">
        <f t="shared" si="0"/>
        <v>0</v>
      </c>
      <c r="M20" s="16">
        <f t="shared" si="1"/>
        <v>0</v>
      </c>
    </row>
    <row r="21" spans="1:13" ht="12.75">
      <c r="A21" s="81">
        <f t="shared" si="2"/>
        <v>18</v>
      </c>
      <c r="B21" s="16" t="str">
        <f>Input!C24</f>
        <v>Oscoda</v>
      </c>
      <c r="C21" s="16">
        <f>Input!D24</f>
        <v>0</v>
      </c>
      <c r="D21" s="16">
        <f>Input!E24</f>
        <v>0</v>
      </c>
      <c r="E21" s="16">
        <f>Input!F24</f>
        <v>0</v>
      </c>
      <c r="F21" s="16">
        <f>Input!G24</f>
        <v>0</v>
      </c>
      <c r="G21" s="16">
        <f>Input!H24</f>
        <v>0</v>
      </c>
      <c r="H21" s="16">
        <f>Input!I24</f>
        <v>0</v>
      </c>
      <c r="I21" s="16">
        <f>Input!J24</f>
        <v>0</v>
      </c>
      <c r="J21" s="16">
        <f>Input!K24</f>
        <v>0</v>
      </c>
      <c r="K21" s="16">
        <f>Input!L24</f>
        <v>0</v>
      </c>
      <c r="L21" s="16">
        <f t="shared" si="0"/>
        <v>0</v>
      </c>
      <c r="M21" s="16">
        <f t="shared" si="1"/>
        <v>0</v>
      </c>
    </row>
    <row r="22" spans="1:13" ht="12.75">
      <c r="A22" s="81">
        <f t="shared" si="2"/>
        <v>18</v>
      </c>
      <c r="B22" s="16">
        <f>Input!C240</f>
        <v>0</v>
      </c>
      <c r="C22" s="16">
        <f>Input!D240</f>
        <v>0</v>
      </c>
      <c r="D22" s="16">
        <f>Input!E240</f>
        <v>0</v>
      </c>
      <c r="E22" s="16">
        <f>Input!F240</f>
        <v>0</v>
      </c>
      <c r="F22" s="16">
        <f>Input!G240</f>
        <v>0</v>
      </c>
      <c r="G22" s="16">
        <f>Input!H240</f>
        <v>0</v>
      </c>
      <c r="H22" s="16">
        <f>Input!I240</f>
        <v>0</v>
      </c>
      <c r="I22" s="16">
        <f>Input!J240</f>
        <v>0</v>
      </c>
      <c r="J22" s="16">
        <f>Input!K240</f>
        <v>0</v>
      </c>
      <c r="K22" s="16">
        <f>Input!L240</f>
        <v>0</v>
      </c>
      <c r="L22" s="16">
        <f t="shared" si="0"/>
        <v>0</v>
      </c>
      <c r="M22" s="16">
        <f t="shared" si="1"/>
        <v>0</v>
      </c>
    </row>
    <row r="23" spans="1:13" ht="12.75">
      <c r="A23" s="81">
        <f t="shared" si="2"/>
        <v>18</v>
      </c>
      <c r="B23" s="25">
        <f>Input!C264</f>
        <v>0</v>
      </c>
      <c r="C23" s="25">
        <f>Input!D264</f>
        <v>0</v>
      </c>
      <c r="D23" s="25">
        <f>Input!E264</f>
        <v>0</v>
      </c>
      <c r="E23" s="25">
        <f>Input!F264</f>
        <v>0</v>
      </c>
      <c r="F23" s="25">
        <f>Input!G264</f>
        <v>0</v>
      </c>
      <c r="G23" s="25">
        <f>Input!H264</f>
        <v>0</v>
      </c>
      <c r="H23" s="25">
        <f>Input!I264</f>
        <v>0</v>
      </c>
      <c r="I23" s="25">
        <f>Input!J264</f>
        <v>0</v>
      </c>
      <c r="J23" s="25">
        <f>Input!K264</f>
        <v>0</v>
      </c>
      <c r="K23" s="25">
        <f>Input!L264</f>
        <v>0</v>
      </c>
      <c r="L23" s="16">
        <f t="shared" si="0"/>
        <v>0</v>
      </c>
      <c r="M23" s="16">
        <f t="shared" si="1"/>
        <v>0</v>
      </c>
    </row>
    <row r="24" spans="1:13" ht="12.75">
      <c r="A24" s="81">
        <f t="shared" si="2"/>
        <v>18</v>
      </c>
      <c r="B24" s="25">
        <f>Input!C276</f>
        <v>23</v>
      </c>
      <c r="C24" s="25">
        <f>Input!D276</f>
        <v>0</v>
      </c>
      <c r="D24" s="25">
        <f>Input!E276</f>
        <v>0</v>
      </c>
      <c r="E24" s="25">
        <f>Input!F276</f>
        <v>0</v>
      </c>
      <c r="F24" s="25">
        <f>Input!G276</f>
        <v>0</v>
      </c>
      <c r="G24" s="25">
        <f>Input!H276</f>
        <v>0</v>
      </c>
      <c r="H24" s="25">
        <f>Input!I276</f>
        <v>0</v>
      </c>
      <c r="I24" s="25">
        <f>Input!J276</f>
        <v>0</v>
      </c>
      <c r="J24" s="25">
        <f>Input!K276</f>
        <v>0</v>
      </c>
      <c r="K24" s="25">
        <f>Input!L276</f>
        <v>0</v>
      </c>
      <c r="L24" s="16">
        <f t="shared" si="0"/>
        <v>0</v>
      </c>
      <c r="M24" s="16">
        <f t="shared" si="1"/>
        <v>0</v>
      </c>
    </row>
    <row r="25" spans="1:13" ht="12.75">
      <c r="A25" s="81">
        <f t="shared" si="2"/>
        <v>18</v>
      </c>
      <c r="B25" s="25">
        <f>Input!C288</f>
        <v>24</v>
      </c>
      <c r="C25" s="25">
        <f>Input!D288</f>
        <v>0</v>
      </c>
      <c r="D25" s="25">
        <f>Input!E288</f>
        <v>0</v>
      </c>
      <c r="E25" s="25">
        <f>Input!F288</f>
        <v>0</v>
      </c>
      <c r="F25" s="25">
        <f>Input!G288</f>
        <v>0</v>
      </c>
      <c r="G25" s="25">
        <f>Input!H288</f>
        <v>0</v>
      </c>
      <c r="H25" s="25">
        <f>Input!I288</f>
        <v>0</v>
      </c>
      <c r="I25" s="25">
        <f>Input!J288</f>
        <v>0</v>
      </c>
      <c r="J25" s="25">
        <f>Input!K288</f>
        <v>0</v>
      </c>
      <c r="K25" s="25">
        <f>Input!L288</f>
        <v>0</v>
      </c>
      <c r="L25" s="16">
        <f t="shared" si="0"/>
        <v>0</v>
      </c>
      <c r="M25" s="16">
        <f t="shared" si="1"/>
        <v>0</v>
      </c>
    </row>
    <row r="26" spans="1:13" ht="12.75">
      <c r="A26" s="81">
        <f t="shared" si="2"/>
        <v>18</v>
      </c>
      <c r="B26" s="25">
        <f>Input!C300</f>
        <v>25</v>
      </c>
      <c r="C26" s="25">
        <f>Input!D300</f>
        <v>0</v>
      </c>
      <c r="D26" s="25">
        <f>Input!E300</f>
        <v>0</v>
      </c>
      <c r="E26" s="25">
        <f>Input!F300</f>
        <v>0</v>
      </c>
      <c r="F26" s="25">
        <f>Input!G300</f>
        <v>0</v>
      </c>
      <c r="G26" s="25">
        <f>Input!H300</f>
        <v>0</v>
      </c>
      <c r="H26" s="25">
        <f>Input!I300</f>
        <v>0</v>
      </c>
      <c r="I26" s="25">
        <f>Input!J300</f>
        <v>0</v>
      </c>
      <c r="J26" s="25">
        <f>Input!K300</f>
        <v>0</v>
      </c>
      <c r="K26" s="25">
        <f>Input!L300</f>
        <v>0</v>
      </c>
      <c r="L26" s="16">
        <f t="shared" si="0"/>
        <v>0</v>
      </c>
      <c r="M26" s="16">
        <f t="shared" si="1"/>
        <v>0</v>
      </c>
    </row>
  </sheetData>
  <sheetProtection/>
  <printOptions horizontalCentered="1"/>
  <pageMargins left="0.36" right="0.33" top="1.36" bottom="1" header="0.5" footer="0.5"/>
  <pageSetup horizontalDpi="300" verticalDpi="300" orientation="landscape" r:id="rId1"/>
  <headerFooter alignWithMargins="0">
    <oddHeader>&amp;L&amp;"Arial,Bold"&amp;12Bay Regional
Medical Center&amp;C&amp;"Arial,Bold"&amp;14Bangor John Glenn
Holiday Invitational
Boys Team&amp;R&amp;"Arial,Bold"&amp;12Monitor Lanes
Bay City, Michigan
December 27,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51"/>
  <sheetViews>
    <sheetView zoomScale="68" zoomScaleNormal="68" zoomScalePageLayoutView="0" workbookViewId="0" topLeftCell="A11">
      <selection activeCell="D28" sqref="D28"/>
    </sheetView>
  </sheetViews>
  <sheetFormatPr defaultColWidth="9.140625" defaultRowHeight="12.75"/>
  <cols>
    <col min="1" max="1" width="3.7109375" style="0" bestFit="1" customWidth="1"/>
    <col min="2" max="4" width="4.57421875" style="0" customWidth="1"/>
    <col min="5" max="8" width="4.00390625" style="0" customWidth="1"/>
    <col min="9" max="11" width="4.57421875" style="0" customWidth="1"/>
    <col min="12" max="22" width="4.00390625" style="0" customWidth="1"/>
    <col min="23" max="25" width="4.57421875" style="0" customWidth="1"/>
    <col min="26" max="28" width="4.00390625" style="0" customWidth="1"/>
    <col min="29" max="29" width="16.57421875" style="0" customWidth="1"/>
    <col min="30" max="33" width="4.00390625" style="0" customWidth="1"/>
    <col min="34" max="34" width="1.7109375" style="0" customWidth="1"/>
    <col min="35" max="47" width="3.7109375" style="0" hidden="1" customWidth="1"/>
    <col min="48" max="59" width="3.7109375" style="0" customWidth="1"/>
  </cols>
  <sheetData>
    <row r="3" spans="1:41" ht="12.75">
      <c r="A3" s="39">
        <v>1</v>
      </c>
      <c r="B3" s="40" t="str">
        <f>'Boy''s Team'!B2</f>
        <v>Flint Kearsley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3"/>
      <c r="AI3">
        <f aca="true" t="shared" si="0" ref="AI3:AN3">IF(B4&lt;1,0,(IF(B4&gt;B8,1,(IF(B4=B8,0,0)))))</f>
        <v>1</v>
      </c>
      <c r="AJ3">
        <f t="shared" si="0"/>
        <v>1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>SUM(AI3:AN3)</f>
        <v>2</v>
      </c>
    </row>
    <row r="4" spans="1:41" s="51" customFormat="1" ht="12.75" customHeight="1">
      <c r="A4" s="100"/>
      <c r="B4" s="45">
        <v>211</v>
      </c>
      <c r="C4" s="46">
        <v>181</v>
      </c>
      <c r="D4" s="46"/>
      <c r="E4" s="47"/>
      <c r="F4" s="47"/>
      <c r="G4" s="48"/>
      <c r="H4" s="93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/>
      <c r="W4" s="49"/>
      <c r="X4" s="49"/>
      <c r="Y4" s="49"/>
      <c r="Z4" s="44"/>
      <c r="AA4" s="44"/>
      <c r="AB4" s="44"/>
      <c r="AC4" s="44"/>
      <c r="AD4" s="44"/>
      <c r="AE4" s="44"/>
      <c r="AF4" s="44"/>
      <c r="AG4" s="50"/>
      <c r="AI4" s="51">
        <f aca="true" t="shared" si="1" ref="AI4:AN4">IF(B8&lt;1,0,(IF(B8&gt;B4,1,(IF(B8=B4,0,0)))))</f>
        <v>0</v>
      </c>
      <c r="AJ4" s="51">
        <f t="shared" si="1"/>
        <v>0</v>
      </c>
      <c r="AK4" s="51">
        <f t="shared" si="1"/>
        <v>0</v>
      </c>
      <c r="AL4" s="51">
        <f t="shared" si="1"/>
        <v>0</v>
      </c>
      <c r="AM4" s="51">
        <f t="shared" si="1"/>
        <v>0</v>
      </c>
      <c r="AN4" s="51">
        <f t="shared" si="1"/>
        <v>0</v>
      </c>
      <c r="AO4" s="51">
        <f>SUM(AI4:AN4)</f>
        <v>0</v>
      </c>
    </row>
    <row r="5" spans="1:47" s="51" customFormat="1" ht="12.75" customHeight="1">
      <c r="A5" s="44"/>
      <c r="B5" s="44" t="s">
        <v>40</v>
      </c>
      <c r="C5" s="44"/>
      <c r="D5" s="44"/>
      <c r="E5" s="44"/>
      <c r="F5" s="44"/>
      <c r="G5" s="52"/>
      <c r="H5" s="53">
        <f>IF(AO3=2,A3,(IF(AO3&gt;2,A3,(IF(AO4&lt;2," ",A7)))))</f>
        <v>1</v>
      </c>
      <c r="I5" s="53" t="str">
        <f>IF(AO3=2,B3,(IF(AO3&gt;2,B3,(IF(AO4&lt;2," ",B7)))))</f>
        <v>Flint Kearsley</v>
      </c>
      <c r="J5" s="53"/>
      <c r="K5" s="53"/>
      <c r="L5" s="44"/>
      <c r="M5" s="44"/>
      <c r="N5" s="44"/>
      <c r="O5" s="44"/>
      <c r="P5" s="44"/>
      <c r="Q5" s="44"/>
      <c r="R5" s="44"/>
      <c r="S5" s="44"/>
      <c r="T5" s="44"/>
      <c r="U5" s="44"/>
      <c r="V5" s="49"/>
      <c r="W5" s="49"/>
      <c r="X5" s="49"/>
      <c r="Y5" s="49"/>
      <c r="Z5" s="44"/>
      <c r="AA5" s="44"/>
      <c r="AB5" s="44"/>
      <c r="AC5" s="44"/>
      <c r="AD5" s="44"/>
      <c r="AE5" s="44"/>
      <c r="AF5" s="44"/>
      <c r="AG5" s="44"/>
      <c r="AO5">
        <f aca="true" t="shared" si="2" ref="AO5:AT5">IF(I6&lt;1,0,(IF(I6&gt;I12,1,(IF(I6=I12,0,0)))))</f>
        <v>0</v>
      </c>
      <c r="AP5">
        <f t="shared" si="2"/>
        <v>0</v>
      </c>
      <c r="AQ5">
        <f t="shared" si="2"/>
        <v>0</v>
      </c>
      <c r="AR5">
        <f t="shared" si="2"/>
        <v>0</v>
      </c>
      <c r="AS5">
        <f t="shared" si="2"/>
        <v>0</v>
      </c>
      <c r="AT5">
        <f t="shared" si="2"/>
        <v>0</v>
      </c>
      <c r="AU5">
        <f>SUM(AO5:AT5)</f>
        <v>0</v>
      </c>
    </row>
    <row r="6" spans="1:33" s="51" customFormat="1" ht="12.75" customHeight="1">
      <c r="A6" s="44"/>
      <c r="B6" s="44"/>
      <c r="C6" s="44"/>
      <c r="D6" s="44"/>
      <c r="E6" s="44"/>
      <c r="F6" s="44"/>
      <c r="G6" s="52"/>
      <c r="H6" s="104"/>
      <c r="I6" s="46">
        <v>161</v>
      </c>
      <c r="J6" s="46">
        <v>200</v>
      </c>
      <c r="K6" s="46"/>
      <c r="L6" s="47"/>
      <c r="M6" s="47"/>
      <c r="N6" s="48"/>
      <c r="O6" s="93"/>
      <c r="P6" s="44"/>
      <c r="Q6" s="44"/>
      <c r="R6" s="44"/>
      <c r="S6" s="44"/>
      <c r="T6" s="44"/>
      <c r="U6" s="44"/>
      <c r="V6" s="49"/>
      <c r="W6" s="49"/>
      <c r="X6" s="49"/>
      <c r="Y6" s="49"/>
      <c r="Z6" s="44"/>
      <c r="AA6" s="44"/>
      <c r="AB6" s="44"/>
      <c r="AC6" s="50"/>
      <c r="AD6" s="44"/>
      <c r="AE6" s="44"/>
      <c r="AF6" s="44"/>
      <c r="AG6" s="44"/>
    </row>
    <row r="7" spans="1:33" ht="12.75">
      <c r="A7" s="39">
        <v>16</v>
      </c>
      <c r="B7" s="54" t="str">
        <f>'Boy''s Team'!B17</f>
        <v>Reese</v>
      </c>
      <c r="C7" s="54"/>
      <c r="D7" s="54"/>
      <c r="E7" s="54"/>
      <c r="F7" s="40"/>
      <c r="G7" s="61"/>
      <c r="H7" s="55"/>
      <c r="I7" s="94"/>
      <c r="J7" s="41"/>
      <c r="K7" s="41"/>
      <c r="L7" s="41"/>
      <c r="M7" s="41"/>
      <c r="N7" s="56"/>
      <c r="O7" s="94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3"/>
      <c r="AD7" s="41"/>
      <c r="AE7" s="41"/>
      <c r="AF7" s="41"/>
      <c r="AG7" s="41"/>
    </row>
    <row r="8" spans="1:47" ht="12.75">
      <c r="A8" s="101"/>
      <c r="B8" s="39">
        <v>116</v>
      </c>
      <c r="C8" s="39">
        <v>161</v>
      </c>
      <c r="D8" s="39"/>
      <c r="E8" s="41"/>
      <c r="F8" s="41"/>
      <c r="G8" s="58"/>
      <c r="H8" s="41"/>
      <c r="I8" s="41" t="s">
        <v>316</v>
      </c>
      <c r="J8" s="41"/>
      <c r="K8" s="41"/>
      <c r="L8" s="41"/>
      <c r="M8" s="41"/>
      <c r="N8" s="56"/>
      <c r="O8" s="53">
        <f>IF(AU5=2,H5,(IF(AU5&gt;2,H5,(IF(AU8&lt;2," ",H11)))))</f>
        <v>9</v>
      </c>
      <c r="P8" s="53" t="str">
        <f>IF(AU5=2,I5,(IF(AU5&gt;2,I5,(IF(AU8&lt;2," ",I11)))))</f>
        <v>Owosso</v>
      </c>
      <c r="Q8" s="54"/>
      <c r="R8" s="54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O8" s="51">
        <f aca="true" t="shared" si="3" ref="AO8:AT8">IF(I12&lt;1,0,(IF(I12&gt;I6,1,(IF(I12=I6,0,0)))))</f>
        <v>1</v>
      </c>
      <c r="AP8" s="51">
        <f t="shared" si="3"/>
        <v>1</v>
      </c>
      <c r="AQ8" s="51">
        <f t="shared" si="3"/>
        <v>0</v>
      </c>
      <c r="AR8" s="51">
        <f t="shared" si="3"/>
        <v>0</v>
      </c>
      <c r="AS8" s="51">
        <f t="shared" si="3"/>
        <v>0</v>
      </c>
      <c r="AT8" s="51">
        <f t="shared" si="3"/>
        <v>0</v>
      </c>
      <c r="AU8" s="51">
        <f>SUM(AO8:AT8)</f>
        <v>2</v>
      </c>
    </row>
    <row r="9" spans="1:41" ht="12.75">
      <c r="A9" s="39">
        <v>8</v>
      </c>
      <c r="B9" s="40" t="str">
        <f>'Boy''s Team'!B9</f>
        <v>Carmen Ainsworth</v>
      </c>
      <c r="C9" s="41"/>
      <c r="D9" s="41"/>
      <c r="E9" s="41"/>
      <c r="F9" s="41"/>
      <c r="G9" s="40"/>
      <c r="H9" s="94"/>
      <c r="I9" s="41"/>
      <c r="J9" s="41"/>
      <c r="K9" s="41"/>
      <c r="L9" s="41"/>
      <c r="M9" s="41"/>
      <c r="N9" s="56"/>
      <c r="O9" s="103"/>
      <c r="P9" s="57"/>
      <c r="Q9" s="57"/>
      <c r="R9" s="58"/>
      <c r="S9" s="58"/>
      <c r="T9" s="58"/>
      <c r="U9" s="58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I9">
        <f aca="true" t="shared" si="4" ref="AI9:AN9">IF(B10&lt;1,0,(IF(B10&gt;B14,1,(IF(B10=B14,0,0)))))</f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O9">
        <f>SUM(AI9:AN9)</f>
        <v>0</v>
      </c>
    </row>
    <row r="10" spans="1:41" ht="12.75">
      <c r="A10" s="101"/>
      <c r="B10" s="39">
        <v>180</v>
      </c>
      <c r="C10" s="57">
        <v>184</v>
      </c>
      <c r="D10" s="58"/>
      <c r="E10" s="58"/>
      <c r="F10" s="58"/>
      <c r="G10" s="56"/>
      <c r="H10" s="94"/>
      <c r="I10" s="41"/>
      <c r="J10" s="41"/>
      <c r="K10" s="41"/>
      <c r="L10" s="41"/>
      <c r="M10" s="41"/>
      <c r="N10" s="56"/>
      <c r="O10" s="94"/>
      <c r="P10" s="94"/>
      <c r="Q10" s="41"/>
      <c r="R10" s="41"/>
      <c r="S10" s="41"/>
      <c r="T10" s="41"/>
      <c r="U10" s="94"/>
      <c r="V10" s="41"/>
      <c r="W10" s="41"/>
      <c r="X10" s="41"/>
      <c r="Y10" s="41"/>
      <c r="Z10" s="41"/>
      <c r="AA10" s="41"/>
      <c r="AB10" s="41"/>
      <c r="AC10" s="60"/>
      <c r="AD10" s="60"/>
      <c r="AE10" s="60"/>
      <c r="AF10" s="60"/>
      <c r="AG10" s="41"/>
      <c r="AI10" s="51">
        <f aca="true" t="shared" si="5" ref="AI10:AN10">IF(B14&lt;1,0,(IF(B14&gt;B10,1,(IF(B14=B10,0,0)))))</f>
        <v>1</v>
      </c>
      <c r="AJ10" s="51">
        <f t="shared" si="5"/>
        <v>1</v>
      </c>
      <c r="AK10" s="51">
        <f t="shared" si="5"/>
        <v>0</v>
      </c>
      <c r="AL10" s="51">
        <f t="shared" si="5"/>
        <v>0</v>
      </c>
      <c r="AM10" s="51">
        <f t="shared" si="5"/>
        <v>0</v>
      </c>
      <c r="AN10" s="51">
        <f t="shared" si="5"/>
        <v>0</v>
      </c>
      <c r="AO10" s="51">
        <f>SUM(AI10:AN10)</f>
        <v>2</v>
      </c>
    </row>
    <row r="11" spans="1:33" ht="12.75">
      <c r="A11" s="41"/>
      <c r="B11" s="41" t="s">
        <v>41</v>
      </c>
      <c r="C11" s="41"/>
      <c r="D11" s="41"/>
      <c r="E11" s="41"/>
      <c r="F11" s="41"/>
      <c r="G11" s="56"/>
      <c r="H11" s="53">
        <f>IF(AO9=2,A9,(IF(AO9&gt;2,A9,(IF(AO10&lt;2," ",A13)))))</f>
        <v>9</v>
      </c>
      <c r="I11" s="53" t="str">
        <f>IF(AO9=2,B9,(IF(AO9&gt;2,B9,(IF(AO10&lt;2," ",B13)))))</f>
        <v>Owosso</v>
      </c>
      <c r="J11" s="40"/>
      <c r="K11" s="40"/>
      <c r="L11" s="40"/>
      <c r="M11" s="40"/>
      <c r="N11" s="61"/>
      <c r="O11" s="94"/>
      <c r="P11" s="94"/>
      <c r="Q11" s="41"/>
      <c r="R11" s="41"/>
      <c r="S11" s="41"/>
      <c r="T11" s="41"/>
      <c r="U11" s="94"/>
      <c r="V11" s="41"/>
      <c r="W11" s="41"/>
      <c r="X11" s="41"/>
      <c r="Y11" s="41"/>
      <c r="Z11" s="41"/>
      <c r="AA11" s="41"/>
      <c r="AB11" s="41"/>
      <c r="AC11" s="60"/>
      <c r="AD11" s="60"/>
      <c r="AE11" s="60"/>
      <c r="AF11" s="60"/>
      <c r="AG11" s="41"/>
    </row>
    <row r="12" spans="1:33" ht="12.75">
      <c r="A12" s="41"/>
      <c r="B12" s="41"/>
      <c r="C12" s="41"/>
      <c r="D12" s="41"/>
      <c r="E12" s="41"/>
      <c r="F12" s="41"/>
      <c r="G12" s="56"/>
      <c r="H12" s="103"/>
      <c r="I12" s="57">
        <v>190</v>
      </c>
      <c r="J12" s="39">
        <v>203</v>
      </c>
      <c r="K12" s="39"/>
      <c r="L12" s="41"/>
      <c r="M12" s="41"/>
      <c r="N12" s="41"/>
      <c r="O12" s="41"/>
      <c r="P12" s="41"/>
      <c r="Q12" s="41"/>
      <c r="R12" s="41"/>
      <c r="S12" s="41"/>
      <c r="T12" s="41"/>
      <c r="U12" s="94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33" ht="12.75">
      <c r="A13" s="39">
        <v>9</v>
      </c>
      <c r="B13" s="54" t="str">
        <f>'Boy''s Team'!B10</f>
        <v>Owosso</v>
      </c>
      <c r="C13" s="54"/>
      <c r="D13" s="40"/>
      <c r="E13" s="40"/>
      <c r="F13" s="40"/>
      <c r="G13" s="61"/>
      <c r="H13" s="94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94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ht="12.75">
      <c r="A14" s="101"/>
      <c r="B14" s="39">
        <v>216</v>
      </c>
      <c r="C14" s="39">
        <v>209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94"/>
      <c r="V14" s="98" t="str">
        <f>IF(BA9=2,P8,(IF(BA9&gt;2,P8,(IF(BA16&lt;2," ",P20)))))</f>
        <v> </v>
      </c>
      <c r="W14" s="99"/>
      <c r="X14" s="99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41" ht="12.75">
      <c r="A15" s="39">
        <v>5</v>
      </c>
      <c r="B15" s="40" t="str">
        <f>'Boy''s Team'!B6</f>
        <v>L'Anse Creuse North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94"/>
      <c r="V15" s="96"/>
      <c r="W15" s="96"/>
      <c r="X15" s="94"/>
      <c r="Y15" s="94"/>
      <c r="Z15" s="94"/>
      <c r="AA15" s="94"/>
      <c r="AB15" s="94"/>
      <c r="AC15" s="41"/>
      <c r="AD15" s="41"/>
      <c r="AE15" s="41"/>
      <c r="AF15" s="41"/>
      <c r="AG15" s="41"/>
      <c r="AI15">
        <f aca="true" t="shared" si="6" ref="AI15:AN15">IF(B16&lt;1,0,(IF(B16&gt;B20,1,(IF(B16=B20,0,0)))))</f>
        <v>0</v>
      </c>
      <c r="AJ15">
        <f t="shared" si="6"/>
        <v>1</v>
      </c>
      <c r="AK15">
        <f t="shared" si="6"/>
        <v>1</v>
      </c>
      <c r="AL15">
        <f t="shared" si="6"/>
        <v>0</v>
      </c>
      <c r="AM15">
        <f t="shared" si="6"/>
        <v>0</v>
      </c>
      <c r="AN15">
        <f t="shared" si="6"/>
        <v>0</v>
      </c>
      <c r="AO15">
        <f>SUM(AI15:AN15)</f>
        <v>2</v>
      </c>
    </row>
    <row r="16" spans="1:41" ht="12.75">
      <c r="A16" s="101"/>
      <c r="B16" s="39">
        <v>165</v>
      </c>
      <c r="C16" s="57">
        <v>174</v>
      </c>
      <c r="D16" s="57">
        <v>183</v>
      </c>
      <c r="E16" s="58"/>
      <c r="F16" s="58"/>
      <c r="G16" s="59"/>
      <c r="H16" s="94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94"/>
      <c r="V16" s="94"/>
      <c r="W16" s="41"/>
      <c r="X16" s="41"/>
      <c r="Y16" s="41"/>
      <c r="Z16" s="41"/>
      <c r="AA16" s="94"/>
      <c r="AB16" s="41"/>
      <c r="AC16" s="41"/>
      <c r="AD16" s="41"/>
      <c r="AE16" s="41"/>
      <c r="AF16" s="41"/>
      <c r="AG16" s="41"/>
      <c r="AI16" s="51">
        <f aca="true" t="shared" si="7" ref="AI16:AN16">IF(B20&lt;1,0,(IF(B20&gt;B16,1,(IF(B20=B16,0,0)))))</f>
        <v>1</v>
      </c>
      <c r="AJ16" s="51">
        <f t="shared" si="7"/>
        <v>0</v>
      </c>
      <c r="AK16" s="51">
        <f t="shared" si="7"/>
        <v>0</v>
      </c>
      <c r="AL16" s="51">
        <f t="shared" si="7"/>
        <v>0</v>
      </c>
      <c r="AM16" s="51">
        <f t="shared" si="7"/>
        <v>0</v>
      </c>
      <c r="AN16" s="51">
        <f t="shared" si="7"/>
        <v>0</v>
      </c>
      <c r="AO16" s="51">
        <f>SUM(AI16:AN16)</f>
        <v>1</v>
      </c>
    </row>
    <row r="17" spans="1:47" ht="12.75">
      <c r="A17" s="41"/>
      <c r="B17" s="41" t="s">
        <v>42</v>
      </c>
      <c r="C17" s="41"/>
      <c r="D17" s="41"/>
      <c r="E17" s="41"/>
      <c r="F17" s="41"/>
      <c r="G17" s="56"/>
      <c r="H17" s="53">
        <f>IF(AO15=2,A15,(IF(AO15&gt;2,A15,(IF(AO16&lt;2," ",A19)))))</f>
        <v>5</v>
      </c>
      <c r="I17" s="53" t="str">
        <f>IF(AO15=2,B15,(IF(AO15&gt;2,B15,(IF(AO16&lt;2," ",B19)))))</f>
        <v>L'Anse Creuse North</v>
      </c>
      <c r="J17" s="54"/>
      <c r="K17" s="54"/>
      <c r="L17" s="41"/>
      <c r="M17" s="41"/>
      <c r="N17" s="40"/>
      <c r="O17" s="94"/>
      <c r="P17" s="41"/>
      <c r="Q17" s="41"/>
      <c r="R17" s="41"/>
      <c r="S17" s="41"/>
      <c r="T17" s="41"/>
      <c r="U17" s="94"/>
      <c r="V17" s="94"/>
      <c r="W17" s="41"/>
      <c r="X17" s="41"/>
      <c r="Y17" s="41"/>
      <c r="Z17" s="41"/>
      <c r="AA17" s="94"/>
      <c r="AB17" s="41"/>
      <c r="AC17" s="41"/>
      <c r="AD17" s="41"/>
      <c r="AE17" s="41"/>
      <c r="AF17" s="41"/>
      <c r="AG17" s="41"/>
      <c r="AO17">
        <f aca="true" t="shared" si="8" ref="AO17:AT17">IF(I18&lt;1,0,(IF(I18&gt;I24,1,(IF(I18=I24,0,0)))))</f>
        <v>0</v>
      </c>
      <c r="AP17">
        <f t="shared" si="8"/>
        <v>1</v>
      </c>
      <c r="AQ17">
        <f t="shared" si="8"/>
        <v>0</v>
      </c>
      <c r="AR17">
        <f t="shared" si="8"/>
        <v>0</v>
      </c>
      <c r="AS17">
        <f t="shared" si="8"/>
        <v>0</v>
      </c>
      <c r="AT17">
        <f t="shared" si="8"/>
        <v>0</v>
      </c>
      <c r="AU17">
        <f>SUM(AO17:AT17)</f>
        <v>1</v>
      </c>
    </row>
    <row r="18" spans="1:46" ht="12.75">
      <c r="A18" s="41"/>
      <c r="B18" s="41"/>
      <c r="C18" s="41"/>
      <c r="D18" s="41"/>
      <c r="E18" s="41"/>
      <c r="F18" s="41"/>
      <c r="G18" s="56"/>
      <c r="H18" s="102"/>
      <c r="I18" s="96">
        <v>165</v>
      </c>
      <c r="J18" s="57">
        <v>222</v>
      </c>
      <c r="K18" s="58">
        <v>166</v>
      </c>
      <c r="L18" s="58"/>
      <c r="M18" s="58"/>
      <c r="N18" s="56"/>
      <c r="O18" s="94"/>
      <c r="P18" s="41"/>
      <c r="Q18" s="41"/>
      <c r="R18" s="41"/>
      <c r="S18" s="41"/>
      <c r="T18" s="41"/>
      <c r="U18" s="94"/>
      <c r="V18" s="94"/>
      <c r="W18" s="41"/>
      <c r="X18" s="41"/>
      <c r="Y18" s="41"/>
      <c r="Z18" s="41"/>
      <c r="AA18" s="94"/>
      <c r="AB18" s="41"/>
      <c r="AC18" s="113" t="str">
        <f>IF(X38=" "," ",(IF(AU36=2,W37,W34)))</f>
        <v>Swartz Creek</v>
      </c>
      <c r="AD18" s="40"/>
      <c r="AE18" s="40"/>
      <c r="AF18" s="40"/>
      <c r="AG18" s="40"/>
      <c r="AO18" s="51"/>
      <c r="AP18" s="51"/>
      <c r="AQ18" s="51"/>
      <c r="AR18" s="51"/>
      <c r="AS18" s="51"/>
      <c r="AT18" s="51"/>
    </row>
    <row r="19" spans="1:33" ht="12.75">
      <c r="A19" s="39">
        <v>12</v>
      </c>
      <c r="B19" s="54" t="str">
        <f>'Boy''s Team'!B13</f>
        <v>Davison</v>
      </c>
      <c r="C19" s="54"/>
      <c r="D19" s="54"/>
      <c r="E19" s="40"/>
      <c r="F19" s="40"/>
      <c r="G19" s="61"/>
      <c r="H19" s="94"/>
      <c r="I19" s="94"/>
      <c r="J19" s="41"/>
      <c r="K19" s="41"/>
      <c r="L19" s="41"/>
      <c r="M19" s="41"/>
      <c r="N19" s="56"/>
      <c r="O19" s="94"/>
      <c r="P19" s="94"/>
      <c r="Q19" s="41"/>
      <c r="R19" s="41"/>
      <c r="S19" s="41"/>
      <c r="T19" s="41"/>
      <c r="U19" s="94"/>
      <c r="V19" s="94"/>
      <c r="W19" s="41"/>
      <c r="X19" s="41"/>
      <c r="Y19" s="41"/>
      <c r="Z19" s="41"/>
      <c r="AA19" s="94"/>
      <c r="AB19" s="41"/>
      <c r="AC19" s="110" t="s">
        <v>11</v>
      </c>
      <c r="AD19" s="41"/>
      <c r="AE19" s="41"/>
      <c r="AF19" s="41"/>
      <c r="AG19" s="41"/>
    </row>
    <row r="20" spans="1:47" ht="12.75">
      <c r="A20" s="101"/>
      <c r="B20" s="39">
        <v>175</v>
      </c>
      <c r="C20" s="39">
        <v>163</v>
      </c>
      <c r="D20" s="39">
        <v>149</v>
      </c>
      <c r="E20" s="41"/>
      <c r="F20" s="41"/>
      <c r="G20" s="41"/>
      <c r="H20" s="41"/>
      <c r="I20" s="41" t="s">
        <v>317</v>
      </c>
      <c r="J20" s="41"/>
      <c r="K20" s="41"/>
      <c r="L20" s="41"/>
      <c r="M20" s="41"/>
      <c r="N20" s="56"/>
      <c r="O20" s="53">
        <f>IF(AU17=2,H17,(IF(AU17&gt;2,H17,(IF(AU20&lt;2," ",H23)))))</f>
        <v>4</v>
      </c>
      <c r="P20" s="53" t="str">
        <f>IF(AU17=2,I17,(IF(AU17&gt;2,I17,(IF(AU20&lt;2," ",I23)))))</f>
        <v>Swartz Creek</v>
      </c>
      <c r="Q20" s="40"/>
      <c r="R20" s="40"/>
      <c r="S20" s="40"/>
      <c r="T20" s="40"/>
      <c r="U20" s="40"/>
      <c r="V20" s="94"/>
      <c r="W20" s="41"/>
      <c r="X20" s="41"/>
      <c r="Y20" s="41"/>
      <c r="Z20" s="41"/>
      <c r="AA20" s="94"/>
      <c r="AB20" s="41"/>
      <c r="AC20" s="111"/>
      <c r="AD20" s="41"/>
      <c r="AE20" s="41"/>
      <c r="AF20" s="41"/>
      <c r="AG20" s="41"/>
      <c r="AO20" s="51">
        <f aca="true" t="shared" si="9" ref="AO20:AT20">IF(I24&lt;1,0,(IF(I24&gt;I18,1,(IF(I24=I18,0,0)))))</f>
        <v>1</v>
      </c>
      <c r="AP20" s="51">
        <f t="shared" si="9"/>
        <v>0</v>
      </c>
      <c r="AQ20" s="51">
        <f t="shared" si="9"/>
        <v>1</v>
      </c>
      <c r="AR20" s="51">
        <f t="shared" si="9"/>
        <v>0</v>
      </c>
      <c r="AS20" s="51">
        <f t="shared" si="9"/>
        <v>0</v>
      </c>
      <c r="AT20" s="51">
        <f t="shared" si="9"/>
        <v>0</v>
      </c>
      <c r="AU20">
        <f>SUM(AO20:AT20)</f>
        <v>2</v>
      </c>
    </row>
    <row r="21" spans="1:41" ht="12.75">
      <c r="A21" s="39">
        <v>4</v>
      </c>
      <c r="B21" s="40" t="str">
        <f>'Boy''s Team'!B5</f>
        <v>Swartz Creek</v>
      </c>
      <c r="C21" s="41"/>
      <c r="D21" s="41"/>
      <c r="E21" s="41"/>
      <c r="F21" s="41"/>
      <c r="G21" s="40"/>
      <c r="H21" s="94"/>
      <c r="I21" s="41"/>
      <c r="J21" s="41"/>
      <c r="K21" s="41"/>
      <c r="L21" s="41"/>
      <c r="M21" s="41"/>
      <c r="N21" s="56"/>
      <c r="O21" s="102"/>
      <c r="P21" s="57"/>
      <c r="Q21" s="39"/>
      <c r="R21" s="41"/>
      <c r="S21" s="41"/>
      <c r="T21" s="41"/>
      <c r="U21" s="41"/>
      <c r="V21" s="41"/>
      <c r="W21" s="41"/>
      <c r="X21" s="41"/>
      <c r="Y21" s="41"/>
      <c r="Z21" s="41"/>
      <c r="AA21" s="94"/>
      <c r="AB21" s="41"/>
      <c r="AC21" s="113" t="str">
        <f>IF(X38=" "," ",(IF(AU35=2,W37,W34)))</f>
        <v>Bay City Western</v>
      </c>
      <c r="AD21" s="40"/>
      <c r="AE21" s="40"/>
      <c r="AF21" s="40"/>
      <c r="AG21" s="40"/>
      <c r="AI21">
        <f aca="true" t="shared" si="10" ref="AI21:AN21">IF(B22&lt;1,0,(IF(B22&gt;B26,1,(IF(B22=B26,0,0)))))</f>
        <v>1</v>
      </c>
      <c r="AJ21">
        <f t="shared" si="10"/>
        <v>1</v>
      </c>
      <c r="AK21">
        <f t="shared" si="10"/>
        <v>0</v>
      </c>
      <c r="AL21">
        <f t="shared" si="10"/>
        <v>0</v>
      </c>
      <c r="AM21">
        <f t="shared" si="10"/>
        <v>0</v>
      </c>
      <c r="AN21">
        <f t="shared" si="10"/>
        <v>0</v>
      </c>
      <c r="AO21">
        <f>SUM(AI21:AN21)</f>
        <v>2</v>
      </c>
    </row>
    <row r="22" spans="1:41" ht="12.75">
      <c r="A22" s="101"/>
      <c r="B22" s="39">
        <v>178</v>
      </c>
      <c r="C22" s="57">
        <v>214</v>
      </c>
      <c r="D22" s="57"/>
      <c r="E22" s="58"/>
      <c r="F22" s="58"/>
      <c r="G22" s="56"/>
      <c r="H22" s="94"/>
      <c r="I22" s="41"/>
      <c r="J22" s="41"/>
      <c r="K22" s="41"/>
      <c r="L22" s="41"/>
      <c r="M22" s="41"/>
      <c r="N22" s="56"/>
      <c r="O22" s="94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94"/>
      <c r="AB22" s="41"/>
      <c r="AC22" s="110" t="s">
        <v>12</v>
      </c>
      <c r="AD22" s="41"/>
      <c r="AE22" s="41"/>
      <c r="AF22" s="41"/>
      <c r="AG22" s="41"/>
      <c r="AI22" s="51">
        <f aca="true" t="shared" si="11" ref="AI22:AN22">IF(B26&lt;1,0,(IF(B26&gt;B22,1,(IF(B26=B22,0,0)))))</f>
        <v>0</v>
      </c>
      <c r="AJ22" s="51">
        <f t="shared" si="11"/>
        <v>0</v>
      </c>
      <c r="AK22" s="51">
        <f t="shared" si="11"/>
        <v>0</v>
      </c>
      <c r="AL22" s="51">
        <f t="shared" si="11"/>
        <v>0</v>
      </c>
      <c r="AM22" s="51">
        <f t="shared" si="11"/>
        <v>0</v>
      </c>
      <c r="AN22" s="51">
        <f t="shared" si="11"/>
        <v>0</v>
      </c>
      <c r="AO22" s="51">
        <f>SUM(AI22:AN22)</f>
        <v>0</v>
      </c>
    </row>
    <row r="23" spans="1:33" ht="12.75">
      <c r="A23" s="41"/>
      <c r="B23" s="41" t="s">
        <v>43</v>
      </c>
      <c r="C23" s="41"/>
      <c r="D23" s="41"/>
      <c r="E23" s="41"/>
      <c r="F23" s="41"/>
      <c r="G23" s="56"/>
      <c r="H23" s="53">
        <f>IF(AO21=2,A21,(IF(AO21&gt;2,A21,(IF(AO22&lt;2," ",A25)))))</f>
        <v>4</v>
      </c>
      <c r="I23" s="53" t="str">
        <f>IF(AO21=2,B21,(IF(AO21&gt;2,B21,(IF(AO22&lt;2," ",B25)))))</f>
        <v>Swartz Creek</v>
      </c>
      <c r="J23" s="40"/>
      <c r="K23" s="40"/>
      <c r="L23" s="40"/>
      <c r="M23" s="40"/>
      <c r="N23" s="61"/>
      <c r="O23" s="94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94"/>
      <c r="AB23" s="41"/>
      <c r="AC23" s="111"/>
      <c r="AD23" s="41"/>
      <c r="AE23" s="41"/>
      <c r="AF23" s="41"/>
      <c r="AG23" s="41"/>
    </row>
    <row r="24" spans="1:33" ht="12.75">
      <c r="A24" s="41"/>
      <c r="B24" s="41"/>
      <c r="C24" s="41"/>
      <c r="D24" s="41"/>
      <c r="E24" s="41"/>
      <c r="F24" s="41"/>
      <c r="G24" s="56"/>
      <c r="H24" s="102"/>
      <c r="I24" s="96">
        <v>178</v>
      </c>
      <c r="J24" s="39">
        <v>213</v>
      </c>
      <c r="K24" s="41">
        <v>172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AB24" s="41"/>
      <c r="AC24" s="113" t="str">
        <f>IF(W44=" "," ",(IF(W44&lt;W41,W43,W40)))</f>
        <v>South Lyon East</v>
      </c>
      <c r="AD24" s="40"/>
      <c r="AE24" s="40"/>
      <c r="AF24" s="40"/>
      <c r="AG24" s="40"/>
    </row>
    <row r="25" spans="1:33" ht="12.75">
      <c r="A25" s="39">
        <v>13</v>
      </c>
      <c r="B25" s="54" t="str">
        <f>'Boy''s Team'!B14</f>
        <v>Sandusky</v>
      </c>
      <c r="C25" s="54"/>
      <c r="D25" s="54"/>
      <c r="E25" s="40"/>
      <c r="F25" s="40"/>
      <c r="G25" s="61"/>
      <c r="H25" s="94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AB25" s="41"/>
      <c r="AC25" s="110" t="s">
        <v>56</v>
      </c>
      <c r="AD25" s="41"/>
      <c r="AE25" s="41"/>
      <c r="AF25" s="41"/>
      <c r="AG25" s="41"/>
    </row>
    <row r="26" spans="1:33" ht="12.75">
      <c r="A26" s="101"/>
      <c r="B26" s="39">
        <v>157</v>
      </c>
      <c r="C26" s="39">
        <v>166</v>
      </c>
      <c r="D26" s="3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AB26" s="105" t="str">
        <f>IF(BG15=2,V14,(IF(BG15&gt;2,V14,(IF(BF34&lt;2," ",V38)))))</f>
        <v> </v>
      </c>
      <c r="AC26" s="112"/>
      <c r="AD26" s="99"/>
      <c r="AE26" s="94"/>
      <c r="AF26" s="94"/>
      <c r="AG26" s="94"/>
    </row>
    <row r="27" spans="1:41" ht="12.75">
      <c r="A27" s="39">
        <v>3</v>
      </c>
      <c r="B27" s="40" t="str">
        <f>'Boy''s Team'!B4</f>
        <v>Bay City Western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AB27" s="106"/>
      <c r="AC27" s="113" t="str">
        <f>IF(W50=" "," ",(IF(W50&lt;W47,W49,W46)))</f>
        <v>Owosso</v>
      </c>
      <c r="AD27" s="62"/>
      <c r="AE27" s="40"/>
      <c r="AF27" s="40"/>
      <c r="AG27" s="40"/>
      <c r="AI27">
        <f aca="true" t="shared" si="12" ref="AI27:AN27">IF(B28&lt;1,0,(IF(B28&gt;B32,1,(IF(B28=B32,0,0)))))</f>
        <v>1</v>
      </c>
      <c r="AJ27">
        <f t="shared" si="12"/>
        <v>1</v>
      </c>
      <c r="AK27">
        <f t="shared" si="12"/>
        <v>0</v>
      </c>
      <c r="AL27">
        <f t="shared" si="12"/>
        <v>0</v>
      </c>
      <c r="AM27">
        <f t="shared" si="12"/>
        <v>0</v>
      </c>
      <c r="AN27">
        <f t="shared" si="12"/>
        <v>0</v>
      </c>
      <c r="AO27">
        <f>SUM(AI27:AN27)</f>
        <v>2</v>
      </c>
    </row>
    <row r="28" spans="1:41" ht="12.75">
      <c r="A28" s="101"/>
      <c r="B28" s="39">
        <v>200</v>
      </c>
      <c r="C28" s="57">
        <v>203</v>
      </c>
      <c r="D28" s="57"/>
      <c r="E28" s="58"/>
      <c r="F28" s="58"/>
      <c r="G28" s="59"/>
      <c r="H28" s="94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AB28" s="41"/>
      <c r="AC28" s="84" t="s">
        <v>57</v>
      </c>
      <c r="AD28" s="41"/>
      <c r="AE28" s="41"/>
      <c r="AF28" s="41"/>
      <c r="AG28" s="41"/>
      <c r="AI28" s="51">
        <f aca="true" t="shared" si="13" ref="AI28:AN28">IF(B32&lt;1,0,(IF(B32&gt;B28,1,(IF(B32=B28,0,0)))))</f>
        <v>0</v>
      </c>
      <c r="AJ28" s="51">
        <f t="shared" si="13"/>
        <v>0</v>
      </c>
      <c r="AK28" s="51">
        <f t="shared" si="13"/>
        <v>0</v>
      </c>
      <c r="AL28" s="51">
        <f t="shared" si="13"/>
        <v>0</v>
      </c>
      <c r="AM28" s="51">
        <f t="shared" si="13"/>
        <v>0</v>
      </c>
      <c r="AN28" s="51">
        <f t="shared" si="13"/>
        <v>0</v>
      </c>
      <c r="AO28" s="51">
        <f>SUM(AI28:AN28)</f>
        <v>0</v>
      </c>
    </row>
    <row r="29" spans="1:47" ht="12.75">
      <c r="A29" s="41"/>
      <c r="B29" s="41" t="s">
        <v>44</v>
      </c>
      <c r="C29" s="41"/>
      <c r="D29" s="41"/>
      <c r="E29" s="41"/>
      <c r="F29" s="41"/>
      <c r="G29" s="56"/>
      <c r="H29" s="53">
        <f>IF(AO27=2,A27,(IF(AO27&gt;2,A27,(IF(AO28&lt;2," ",A31)))))</f>
        <v>3</v>
      </c>
      <c r="I29" s="53" t="str">
        <f>IF(AO27=2,B27,(IF(AO27&gt;2,B27,(IF(AO28&lt;2," ",B31)))))</f>
        <v>Bay City Western</v>
      </c>
      <c r="J29" s="54"/>
      <c r="K29" s="54"/>
      <c r="L29" s="54"/>
      <c r="M29" s="41"/>
      <c r="N29" s="41"/>
      <c r="O29" s="41"/>
      <c r="P29" s="41"/>
      <c r="Q29" s="41"/>
      <c r="R29" s="41"/>
      <c r="S29" s="41"/>
      <c r="T29" s="41"/>
      <c r="U29" s="41"/>
      <c r="V29" s="41"/>
      <c r="AB29" s="41"/>
      <c r="AC29" s="41"/>
      <c r="AD29" s="41"/>
      <c r="AE29" s="41"/>
      <c r="AF29" s="41"/>
      <c r="AG29" s="41"/>
      <c r="AO29">
        <f aca="true" t="shared" si="14" ref="AO29:AT29">IF(I30&lt;1,0,(IF(I30&gt;I36,1,(IF(I30=I36,0,0)))))</f>
        <v>0</v>
      </c>
      <c r="AP29">
        <f t="shared" si="14"/>
        <v>1</v>
      </c>
      <c r="AQ29">
        <f t="shared" si="14"/>
        <v>1</v>
      </c>
      <c r="AR29">
        <f t="shared" si="14"/>
        <v>0</v>
      </c>
      <c r="AS29">
        <f t="shared" si="14"/>
        <v>0</v>
      </c>
      <c r="AT29">
        <f t="shared" si="14"/>
        <v>0</v>
      </c>
      <c r="AU29">
        <f>SUM(AO29:AT29)</f>
        <v>2</v>
      </c>
    </row>
    <row r="30" spans="1:46" ht="12.75">
      <c r="A30" s="41"/>
      <c r="B30" s="41"/>
      <c r="C30" s="41"/>
      <c r="D30" s="41"/>
      <c r="E30" s="41"/>
      <c r="F30" s="41"/>
      <c r="G30" s="56"/>
      <c r="H30" s="102"/>
      <c r="I30" s="57">
        <v>187</v>
      </c>
      <c r="J30" s="57">
        <v>223</v>
      </c>
      <c r="K30" s="58">
        <v>213</v>
      </c>
      <c r="L30" s="58"/>
      <c r="M30" s="58"/>
      <c r="N30" s="59"/>
      <c r="O30" s="94"/>
      <c r="P30" s="41"/>
      <c r="Q30" s="41"/>
      <c r="R30" s="41"/>
      <c r="S30" s="41"/>
      <c r="T30" s="41"/>
      <c r="U30" s="41"/>
      <c r="V30" s="94"/>
      <c r="W30" s="4"/>
      <c r="X30" s="4"/>
      <c r="Y30" s="4"/>
      <c r="Z30" s="4"/>
      <c r="AA30" s="4"/>
      <c r="AB30" s="94"/>
      <c r="AC30" s="94"/>
      <c r="AD30" s="94"/>
      <c r="AE30" s="41"/>
      <c r="AF30" s="41"/>
      <c r="AG30" s="41"/>
      <c r="AO30" s="51"/>
      <c r="AP30" s="51"/>
      <c r="AQ30" s="51"/>
      <c r="AR30" s="51"/>
      <c r="AS30" s="51"/>
      <c r="AT30" s="51"/>
    </row>
    <row r="31" spans="1:33" ht="12.75">
      <c r="A31" s="39">
        <v>14</v>
      </c>
      <c r="B31" s="54" t="str">
        <f>'Boy''s Team'!B15</f>
        <v>South Lyon </v>
      </c>
      <c r="C31" s="54"/>
      <c r="D31" s="40"/>
      <c r="E31" s="40"/>
      <c r="F31" s="40"/>
      <c r="G31" s="61"/>
      <c r="H31" s="94"/>
      <c r="I31" s="94"/>
      <c r="J31" s="41"/>
      <c r="K31" s="41"/>
      <c r="L31" s="41"/>
      <c r="M31" s="41"/>
      <c r="N31" s="56"/>
      <c r="O31" s="94"/>
      <c r="P31" s="41"/>
      <c r="Q31" s="41"/>
      <c r="R31" s="41"/>
      <c r="S31" s="41"/>
      <c r="T31" s="41"/>
      <c r="U31" s="41"/>
      <c r="V31" s="94"/>
      <c r="W31" s="132" t="s">
        <v>55</v>
      </c>
      <c r="X31" s="133"/>
      <c r="Y31" s="133"/>
      <c r="Z31" s="133"/>
      <c r="AA31" s="133"/>
      <c r="AB31" s="133"/>
      <c r="AC31" s="134"/>
      <c r="AD31" s="99"/>
      <c r="AE31" s="94"/>
      <c r="AF31" s="94"/>
      <c r="AG31" s="4"/>
    </row>
    <row r="32" spans="1:47" ht="12.75">
      <c r="A32" s="101"/>
      <c r="B32" s="39">
        <v>117</v>
      </c>
      <c r="C32" s="39">
        <v>190</v>
      </c>
      <c r="D32" s="39"/>
      <c r="E32" s="41"/>
      <c r="F32" s="41"/>
      <c r="G32" s="41"/>
      <c r="H32" s="41"/>
      <c r="I32" s="41" t="s">
        <v>318</v>
      </c>
      <c r="J32" s="41"/>
      <c r="K32" s="41"/>
      <c r="L32" s="41"/>
      <c r="M32" s="41"/>
      <c r="N32" s="56"/>
      <c r="O32" s="53">
        <f>IF(AU29=2,H29,(IF(AU29&gt;2,H29,(IF(AU32&lt;2," ",H35)))))</f>
        <v>3</v>
      </c>
      <c r="P32" s="53" t="str">
        <f>IF(AU29=2,I29,(IF(AU29&gt;2,I29,(IF(AU32&lt;2," ",I35)))))</f>
        <v>Bay City Western</v>
      </c>
      <c r="Q32" s="54"/>
      <c r="R32" s="54"/>
      <c r="S32" s="41"/>
      <c r="T32" s="41"/>
      <c r="U32" s="40"/>
      <c r="V32" s="94"/>
      <c r="W32" s="135"/>
      <c r="X32" s="136"/>
      <c r="Y32" s="136"/>
      <c r="Z32" s="136"/>
      <c r="AA32" s="136"/>
      <c r="AB32" s="136"/>
      <c r="AC32" s="137"/>
      <c r="AD32" s="106"/>
      <c r="AE32" s="94"/>
      <c r="AF32" s="94"/>
      <c r="AG32" s="4"/>
      <c r="AN32" s="51"/>
      <c r="AO32" s="51">
        <f aca="true" t="shared" si="15" ref="AO32:AT32">IF(I36&lt;1,0,(IF(I36&gt;I30,1,(IF(I36=I30,0,0)))))</f>
        <v>1</v>
      </c>
      <c r="AP32" s="51">
        <f t="shared" si="15"/>
        <v>0</v>
      </c>
      <c r="AQ32" s="51">
        <f t="shared" si="15"/>
        <v>0</v>
      </c>
      <c r="AR32" s="51">
        <f t="shared" si="15"/>
        <v>0</v>
      </c>
      <c r="AS32" s="51">
        <f t="shared" si="15"/>
        <v>0</v>
      </c>
      <c r="AT32" s="51">
        <f t="shared" si="15"/>
        <v>0</v>
      </c>
      <c r="AU32">
        <f>SUM(AO32:AT32)</f>
        <v>1</v>
      </c>
    </row>
    <row r="33" spans="1:41" ht="12.75">
      <c r="A33" s="39">
        <v>6</v>
      </c>
      <c r="B33" s="40" t="str">
        <f>'Boy''s Team'!B7</f>
        <v>Grand Blanc</v>
      </c>
      <c r="C33" s="41"/>
      <c r="D33" s="41"/>
      <c r="E33" s="41"/>
      <c r="F33" s="41"/>
      <c r="G33" s="40"/>
      <c r="H33" s="94"/>
      <c r="I33" s="41"/>
      <c r="J33" s="41"/>
      <c r="K33" s="41"/>
      <c r="L33" s="41"/>
      <c r="M33" s="41"/>
      <c r="N33" s="56"/>
      <c r="O33" s="102"/>
      <c r="P33" s="57"/>
      <c r="Q33" s="57"/>
      <c r="R33" s="58"/>
      <c r="S33" s="58"/>
      <c r="T33" s="58"/>
      <c r="U33" s="58"/>
      <c r="V33" s="94"/>
      <c r="W33" s="108"/>
      <c r="X33" s="2"/>
      <c r="Y33" s="2"/>
      <c r="Z33" s="2"/>
      <c r="AA33" s="2"/>
      <c r="AB33" s="58"/>
      <c r="AC33" s="126" t="s">
        <v>69</v>
      </c>
      <c r="AD33" s="94"/>
      <c r="AE33" s="41"/>
      <c r="AF33" s="41"/>
      <c r="AH33">
        <f>IF(B34&lt;1,0,(IF(B34&gt;B38,1,(IF(B34=B38,0,0)))))</f>
        <v>0</v>
      </c>
      <c r="AI33">
        <f aca="true" t="shared" si="16" ref="AI33:AN33">IF(B34&lt;1,0,(IF(B34&gt;B38,1,(IF(B34=B38,0,0)))))</f>
        <v>0</v>
      </c>
      <c r="AJ33">
        <f t="shared" si="16"/>
        <v>1</v>
      </c>
      <c r="AK33">
        <f t="shared" si="16"/>
        <v>1</v>
      </c>
      <c r="AL33">
        <f t="shared" si="16"/>
        <v>0</v>
      </c>
      <c r="AM33">
        <f t="shared" si="16"/>
        <v>0</v>
      </c>
      <c r="AN33">
        <f t="shared" si="16"/>
        <v>0</v>
      </c>
      <c r="AO33">
        <f>SUM(AI33:AN33)</f>
        <v>2</v>
      </c>
    </row>
    <row r="34" spans="1:41" ht="12.75">
      <c r="A34" s="101"/>
      <c r="B34" s="39">
        <v>161</v>
      </c>
      <c r="C34" s="57">
        <v>182</v>
      </c>
      <c r="D34" s="57">
        <v>168</v>
      </c>
      <c r="E34" s="58"/>
      <c r="F34" s="58"/>
      <c r="G34" s="56"/>
      <c r="H34" s="55"/>
      <c r="I34" s="41"/>
      <c r="J34" s="41"/>
      <c r="K34" s="41"/>
      <c r="L34" s="41"/>
      <c r="M34" s="41"/>
      <c r="N34" s="56"/>
      <c r="O34" s="94"/>
      <c r="P34" s="41"/>
      <c r="Q34" s="41"/>
      <c r="R34" s="41"/>
      <c r="S34" s="41"/>
      <c r="T34" s="41"/>
      <c r="U34" s="94"/>
      <c r="V34" s="94"/>
      <c r="W34" s="97" t="str">
        <f>IF(O8=" "," ",(IF($O$8=(LARGE($O$8:$O$44,4)),$P$8,(IF($O$20=(LARGE($O$8:$O$44,4)),$P$20,(IF($O$32=(LARGE($O$8:$O$44,4)),$P$32,$P$44)))))))</f>
        <v>Bay City Western</v>
      </c>
      <c r="X34" s="40"/>
      <c r="Y34" s="40"/>
      <c r="Z34" s="40"/>
      <c r="AA34" s="40"/>
      <c r="AB34" s="40"/>
      <c r="AC34" s="127"/>
      <c r="AD34" s="94"/>
      <c r="AE34" s="41"/>
      <c r="AF34" s="41"/>
      <c r="AH34" s="51">
        <f>IF(B38&lt;1,0,(IF(B38&gt;B34,1,(IF(B38=B34,0,0)))))</f>
        <v>1</v>
      </c>
      <c r="AI34" s="51">
        <f aca="true" t="shared" si="17" ref="AI34:AN34">IF(B38&lt;1,0,(IF(B38&gt;B34,1,(IF(B38=B34,0,0)))))</f>
        <v>1</v>
      </c>
      <c r="AJ34" s="51">
        <f t="shared" si="17"/>
        <v>0</v>
      </c>
      <c r="AK34" s="51">
        <f t="shared" si="17"/>
        <v>0</v>
      </c>
      <c r="AL34" s="51">
        <f t="shared" si="17"/>
        <v>0</v>
      </c>
      <c r="AM34" s="51">
        <f t="shared" si="17"/>
        <v>0</v>
      </c>
      <c r="AN34" s="51">
        <f t="shared" si="17"/>
        <v>0</v>
      </c>
      <c r="AO34" s="51">
        <f>SUM(AI34:AN34)</f>
        <v>1</v>
      </c>
    </row>
    <row r="35" spans="1:47" ht="12.75">
      <c r="A35" s="41"/>
      <c r="B35" s="41" t="s">
        <v>45</v>
      </c>
      <c r="C35" s="41"/>
      <c r="D35" s="41"/>
      <c r="E35" s="41"/>
      <c r="F35" s="41"/>
      <c r="G35" s="56"/>
      <c r="H35" s="53">
        <f>IF(AO33=2,A33,(IF(AO33&gt;2,A33,(IF(AO34&lt;2," ",A37)))))</f>
        <v>6</v>
      </c>
      <c r="I35" s="53" t="str">
        <f>IF(AO33=2,B33,(IF(AO33&gt;2,B33,(IF(AO34&lt;2," ",B37)))))</f>
        <v>Grand Blanc</v>
      </c>
      <c r="J35" s="40"/>
      <c r="K35" s="40"/>
      <c r="L35" s="40"/>
      <c r="M35" s="40"/>
      <c r="N35" s="61"/>
      <c r="O35" s="94"/>
      <c r="P35" s="94"/>
      <c r="Q35" s="41"/>
      <c r="R35" s="41"/>
      <c r="S35" s="41"/>
      <c r="T35" s="41"/>
      <c r="U35" s="94"/>
      <c r="V35" s="94"/>
      <c r="W35" s="55">
        <v>137</v>
      </c>
      <c r="X35" s="94">
        <v>178</v>
      </c>
      <c r="Y35" s="94"/>
      <c r="Z35" s="94"/>
      <c r="AA35" s="94"/>
      <c r="AB35" s="94"/>
      <c r="AC35" s="127"/>
      <c r="AD35" s="94"/>
      <c r="AE35" s="41"/>
      <c r="AF35" s="41"/>
      <c r="AP35">
        <f>IF(W38&lt;W35,1,0)</f>
        <v>0</v>
      </c>
      <c r="AQ35">
        <f>IF(X38&lt;X35,1,0)</f>
        <v>0</v>
      </c>
      <c r="AR35">
        <f>IF(Y38&lt;Y35,1,0)</f>
        <v>0</v>
      </c>
      <c r="AS35">
        <f>IF(Z38&lt;Z35,1,0)</f>
        <v>0</v>
      </c>
      <c r="AT35">
        <f>IF(AA38&lt;AA35,1,0)</f>
        <v>0</v>
      </c>
      <c r="AU35">
        <f>SUM(AP35:AT35)</f>
        <v>0</v>
      </c>
    </row>
    <row r="36" spans="1:47" ht="12.75">
      <c r="A36" s="41"/>
      <c r="B36" s="41"/>
      <c r="C36" s="41"/>
      <c r="D36" s="41"/>
      <c r="E36" s="41"/>
      <c r="F36" s="41"/>
      <c r="G36" s="56"/>
      <c r="H36" s="102"/>
      <c r="I36" s="57">
        <v>213</v>
      </c>
      <c r="J36" s="39">
        <v>209</v>
      </c>
      <c r="K36" s="41">
        <v>163</v>
      </c>
      <c r="L36" s="41"/>
      <c r="M36" s="41"/>
      <c r="N36" s="41"/>
      <c r="O36" s="94"/>
      <c r="P36" s="41"/>
      <c r="Q36" s="41"/>
      <c r="R36" s="41"/>
      <c r="S36" s="41"/>
      <c r="T36" s="41"/>
      <c r="U36" s="94"/>
      <c r="V36" s="94"/>
      <c r="W36" s="3"/>
      <c r="X36" s="4"/>
      <c r="Y36" s="4"/>
      <c r="Z36" s="4"/>
      <c r="AA36" s="4"/>
      <c r="AB36" s="4"/>
      <c r="AC36" s="127"/>
      <c r="AD36" s="99"/>
      <c r="AE36" s="94"/>
      <c r="AF36" s="94"/>
      <c r="AG36" s="94"/>
      <c r="AP36">
        <f>IF(W35&lt;W38,1,0)</f>
        <v>1</v>
      </c>
      <c r="AQ36">
        <f>IF(X35&lt;X38,1,0)</f>
        <v>1</v>
      </c>
      <c r="AR36">
        <f>IF(Y35&lt;Y38,1,0)</f>
        <v>0</v>
      </c>
      <c r="AS36">
        <f>IF(Z35&lt;Z38,1,0)</f>
        <v>0</v>
      </c>
      <c r="AT36">
        <f>IF(AA35&lt;AA38,1,0)</f>
        <v>0</v>
      </c>
      <c r="AU36">
        <f>SUM(AP36:AT36)</f>
        <v>2</v>
      </c>
    </row>
    <row r="37" spans="1:33" ht="12.75">
      <c r="A37" s="39">
        <v>11</v>
      </c>
      <c r="B37" s="54" t="str">
        <f>'Boy''s Team'!B12</f>
        <v>Sterling Heights Stevenson</v>
      </c>
      <c r="C37" s="54"/>
      <c r="D37" s="54"/>
      <c r="E37" s="54"/>
      <c r="F37" s="40"/>
      <c r="G37" s="61"/>
      <c r="H37" s="94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94"/>
      <c r="V37" s="94"/>
      <c r="W37" s="97" t="str">
        <f>IF(W44="","",(IF(W41&gt;W44,W40,W43)))</f>
        <v>Swartz Creek</v>
      </c>
      <c r="X37" s="40"/>
      <c r="Y37" s="40"/>
      <c r="Z37" s="40"/>
      <c r="AA37" s="40"/>
      <c r="AB37" s="63"/>
      <c r="AC37" s="127"/>
      <c r="AD37" s="106"/>
      <c r="AE37" s="41"/>
      <c r="AF37" s="41"/>
      <c r="AG37" s="41"/>
    </row>
    <row r="38" spans="1:32" ht="12.75">
      <c r="A38" s="101"/>
      <c r="B38" s="39">
        <v>192</v>
      </c>
      <c r="C38" s="39">
        <v>163</v>
      </c>
      <c r="D38" s="39">
        <v>138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94"/>
      <c r="V38" s="98" t="str">
        <f>IF(AZ33=2,P32,(IF(AZ33&gt;2,P32,(IF(AZ40&lt;2," ",P44)))))</f>
        <v> </v>
      </c>
      <c r="W38" s="97">
        <v>176</v>
      </c>
      <c r="X38" s="40">
        <v>212</v>
      </c>
      <c r="Y38" s="40"/>
      <c r="Z38" s="40"/>
      <c r="AA38" s="40"/>
      <c r="AB38" s="62"/>
      <c r="AC38" s="128"/>
      <c r="AD38" s="94"/>
      <c r="AE38" s="41"/>
      <c r="AF38" s="41"/>
    </row>
    <row r="39" spans="1:41" ht="12.75">
      <c r="A39" s="39">
        <v>7</v>
      </c>
      <c r="B39" s="40" t="str">
        <f>'Boy''s Team'!B8</f>
        <v>Battle Creek Pennfield</v>
      </c>
      <c r="C39" s="41"/>
      <c r="D39" s="41"/>
      <c r="E39" s="41"/>
      <c r="F39" s="41"/>
      <c r="G39" s="40"/>
      <c r="H39" s="94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94"/>
      <c r="V39" s="96"/>
      <c r="W39" s="95"/>
      <c r="X39" s="58"/>
      <c r="Y39" s="58"/>
      <c r="Z39" s="58"/>
      <c r="AA39" s="58"/>
      <c r="AB39" s="58"/>
      <c r="AC39" s="129" t="s">
        <v>60</v>
      </c>
      <c r="AD39" s="94"/>
      <c r="AE39" s="41"/>
      <c r="AF39" s="41"/>
      <c r="AH39">
        <f>IF(B40&lt;1,0,(IF(B40&gt;B44,1,(IF(B40=B44,0,0)))))</f>
        <v>1</v>
      </c>
      <c r="AI39">
        <f aca="true" t="shared" si="18" ref="AI39:AN39">IF(B40&lt;1,0,(IF(B40&gt;B44,1,(IF(B40=B44,0,0)))))</f>
        <v>1</v>
      </c>
      <c r="AJ39">
        <f t="shared" si="18"/>
        <v>0</v>
      </c>
      <c r="AK39">
        <f t="shared" si="18"/>
        <v>0</v>
      </c>
      <c r="AL39">
        <f t="shared" si="18"/>
        <v>0</v>
      </c>
      <c r="AM39">
        <f t="shared" si="18"/>
        <v>0</v>
      </c>
      <c r="AN39">
        <f t="shared" si="18"/>
        <v>0</v>
      </c>
      <c r="AO39">
        <f>SUM(AI39:AN39)</f>
        <v>1</v>
      </c>
    </row>
    <row r="40" spans="1:41" ht="12.75">
      <c r="A40" s="101"/>
      <c r="B40" s="39">
        <v>163</v>
      </c>
      <c r="C40" s="57">
        <v>133</v>
      </c>
      <c r="D40" s="57">
        <v>149</v>
      </c>
      <c r="E40" s="58"/>
      <c r="F40" s="58"/>
      <c r="G40" s="56"/>
      <c r="H40" s="94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94"/>
      <c r="V40" s="94"/>
      <c r="W40" s="97" t="str">
        <f>IF(O8=" "," ",(IF($O$8=(LARGE($O$8:$O$44,3)),$P$8,(IF($O$20=(LARGE($O$8:$O$44,3)),$P$20,(IF($O$32=(LARGE($O$8:$O$44,3)),$P$32,$P$44)))))))</f>
        <v>Swartz Creek</v>
      </c>
      <c r="X40" s="40"/>
      <c r="Y40" s="40"/>
      <c r="Z40" s="40"/>
      <c r="AA40" s="40"/>
      <c r="AB40" s="40"/>
      <c r="AC40" s="130"/>
      <c r="AD40" s="94"/>
      <c r="AE40" s="41"/>
      <c r="AF40" s="41"/>
      <c r="AH40" s="51">
        <f>IF(B44&lt;1,0,(IF(B44&gt;B40,1,(IF(B44=B40,0,0)))))</f>
        <v>0</v>
      </c>
      <c r="AI40" s="51">
        <f aca="true" t="shared" si="19" ref="AI40:AN40">IF(B44&lt;1,0,(IF(B44&gt;B40,1,(IF(B44=B40,0,0)))))</f>
        <v>0</v>
      </c>
      <c r="AJ40" s="51">
        <f t="shared" si="19"/>
        <v>1</v>
      </c>
      <c r="AK40" s="51">
        <f t="shared" si="19"/>
        <v>1</v>
      </c>
      <c r="AL40" s="51">
        <f t="shared" si="19"/>
        <v>0</v>
      </c>
      <c r="AM40" s="51">
        <f t="shared" si="19"/>
        <v>0</v>
      </c>
      <c r="AN40" s="51">
        <f t="shared" si="19"/>
        <v>0</v>
      </c>
      <c r="AO40" s="51">
        <f>SUM(AI40:AN40)</f>
        <v>2</v>
      </c>
    </row>
    <row r="41" spans="1:47" ht="12.75">
      <c r="A41" s="41"/>
      <c r="B41" s="41" t="s">
        <v>46</v>
      </c>
      <c r="C41" s="41"/>
      <c r="D41" s="41"/>
      <c r="E41" s="41"/>
      <c r="F41" s="41"/>
      <c r="G41" s="56"/>
      <c r="H41" s="53">
        <f>IF(AO39=2,A39,(IF(AO39&gt;2,A39,(IF(AO40&lt;2," ",A43)))))</f>
        <v>10</v>
      </c>
      <c r="I41" s="53" t="str">
        <f>IF(AO39=2,B39,(IF(AO39&gt;2,B39,(IF(AO40&lt;2," ",B43)))))</f>
        <v>Bay City John Glenn</v>
      </c>
      <c r="J41" s="54"/>
      <c r="K41" s="41"/>
      <c r="L41" s="41"/>
      <c r="M41" s="41"/>
      <c r="N41" s="40"/>
      <c r="O41" s="94"/>
      <c r="P41" s="41"/>
      <c r="Q41" s="41"/>
      <c r="R41" s="41"/>
      <c r="S41" s="41"/>
      <c r="T41" s="41"/>
      <c r="U41" s="94"/>
      <c r="V41" s="94"/>
      <c r="W41" s="55">
        <v>222</v>
      </c>
      <c r="X41" s="94"/>
      <c r="Y41" s="94"/>
      <c r="Z41" s="94"/>
      <c r="AA41" s="94"/>
      <c r="AB41" s="94"/>
      <c r="AC41" s="130"/>
      <c r="AD41" s="99"/>
      <c r="AE41" s="94"/>
      <c r="AF41" s="94"/>
      <c r="AG41" s="4"/>
      <c r="AO41">
        <f aca="true" t="shared" si="20" ref="AO41:AT41">IF(I42&lt;1,0,(IF(I42&gt;I48,1,(IF(I42=I48,0,0)))))</f>
        <v>1</v>
      </c>
      <c r="AP41">
        <f t="shared" si="20"/>
        <v>0</v>
      </c>
      <c r="AQ41">
        <f t="shared" si="20"/>
        <v>0</v>
      </c>
      <c r="AR41">
        <f t="shared" si="20"/>
        <v>0</v>
      </c>
      <c r="AS41">
        <f t="shared" si="20"/>
        <v>0</v>
      </c>
      <c r="AT41">
        <f t="shared" si="20"/>
        <v>0</v>
      </c>
      <c r="AU41">
        <f>SUM(AO41:AT41)</f>
        <v>1</v>
      </c>
    </row>
    <row r="42" spans="1:46" ht="12.75">
      <c r="A42" s="41"/>
      <c r="B42" s="41"/>
      <c r="C42" s="41"/>
      <c r="D42" s="41"/>
      <c r="E42" s="41"/>
      <c r="F42" s="41"/>
      <c r="G42" s="56"/>
      <c r="H42" s="102"/>
      <c r="I42" s="57">
        <v>190</v>
      </c>
      <c r="J42" s="57">
        <v>153</v>
      </c>
      <c r="K42" s="58">
        <v>158</v>
      </c>
      <c r="L42" s="58"/>
      <c r="M42" s="58"/>
      <c r="N42" s="56"/>
      <c r="O42" s="94"/>
      <c r="P42" s="41"/>
      <c r="Q42" s="41"/>
      <c r="R42" s="41"/>
      <c r="S42" s="41"/>
      <c r="T42" s="41"/>
      <c r="U42" s="94"/>
      <c r="V42" s="94"/>
      <c r="W42" s="55"/>
      <c r="X42" s="94"/>
      <c r="Y42" s="94"/>
      <c r="Z42" s="94"/>
      <c r="AA42" s="94"/>
      <c r="AB42" s="106"/>
      <c r="AC42" s="130"/>
      <c r="AD42" s="106"/>
      <c r="AE42" s="41"/>
      <c r="AF42" s="41"/>
      <c r="AN42" s="51"/>
      <c r="AO42" s="51"/>
      <c r="AP42" s="51"/>
      <c r="AQ42" s="51"/>
      <c r="AR42" s="51"/>
      <c r="AS42" s="51"/>
      <c r="AT42" s="51"/>
    </row>
    <row r="43" spans="1:30" ht="12.75">
      <c r="A43" s="39">
        <v>10</v>
      </c>
      <c r="B43" s="54" t="str">
        <f>'Boy''s Team'!B11</f>
        <v>Bay City John Glenn</v>
      </c>
      <c r="C43" s="54"/>
      <c r="D43" s="40"/>
      <c r="E43" s="40"/>
      <c r="F43" s="40"/>
      <c r="G43" s="61"/>
      <c r="H43" s="94"/>
      <c r="I43" s="94"/>
      <c r="J43" s="41"/>
      <c r="K43" s="41"/>
      <c r="L43" s="41"/>
      <c r="M43" s="41"/>
      <c r="N43" s="56"/>
      <c r="O43" s="94"/>
      <c r="P43" s="94"/>
      <c r="Q43" s="41"/>
      <c r="R43" s="41"/>
      <c r="S43" s="41"/>
      <c r="T43" s="41"/>
      <c r="U43" s="94"/>
      <c r="V43" s="94"/>
      <c r="W43" s="97" t="str">
        <f>IF(W50="","",(IF(W47&gt;W50,W46,W49)))</f>
        <v>South Lyon East</v>
      </c>
      <c r="X43" s="40"/>
      <c r="Y43" s="40"/>
      <c r="Z43" s="40"/>
      <c r="AA43" s="40"/>
      <c r="AB43" s="62"/>
      <c r="AC43" s="130"/>
      <c r="AD43" s="4"/>
    </row>
    <row r="44" spans="1:47" ht="12.75">
      <c r="A44" s="101"/>
      <c r="B44" s="39">
        <v>147</v>
      </c>
      <c r="C44" s="39">
        <v>162</v>
      </c>
      <c r="D44" s="39">
        <v>154</v>
      </c>
      <c r="E44" s="41"/>
      <c r="F44" s="41"/>
      <c r="G44" s="41"/>
      <c r="H44" s="41"/>
      <c r="I44" s="41" t="s">
        <v>319</v>
      </c>
      <c r="J44" s="41"/>
      <c r="K44" s="41"/>
      <c r="L44" s="41"/>
      <c r="M44" s="41"/>
      <c r="N44" s="56"/>
      <c r="O44" s="53">
        <f>IF(AU41=2,H41,(IF(AU41&gt;2,H41,(IF(AU44&lt;2," ",H47)))))</f>
        <v>15</v>
      </c>
      <c r="P44" s="53" t="str">
        <f>IF(AU41=2,I41,(IF(AU41&gt;2,I41,(IF(AU44&lt;2," ",I47)))))</f>
        <v>South Lyon East</v>
      </c>
      <c r="Q44" s="40"/>
      <c r="R44" s="40"/>
      <c r="S44" s="40"/>
      <c r="T44" s="40"/>
      <c r="U44" s="40"/>
      <c r="V44" s="94"/>
      <c r="W44" s="97">
        <v>182</v>
      </c>
      <c r="X44" s="40"/>
      <c r="Y44" s="40"/>
      <c r="Z44" s="40"/>
      <c r="AA44" s="40"/>
      <c r="AB44" s="40"/>
      <c r="AC44" s="131"/>
      <c r="AD44" s="94"/>
      <c r="AE44" s="41"/>
      <c r="AF44" s="41"/>
      <c r="AG44" s="41"/>
      <c r="AO44" s="51">
        <f aca="true" t="shared" si="21" ref="AO44:AT44">IF(I48&lt;1,0,(IF(I48&gt;I42,1,(IF(I48=I42,0,0)))))</f>
        <v>0</v>
      </c>
      <c r="AP44" s="51">
        <f t="shared" si="21"/>
        <v>1</v>
      </c>
      <c r="AQ44" s="51">
        <f t="shared" si="21"/>
        <v>1</v>
      </c>
      <c r="AR44" s="51">
        <f t="shared" si="21"/>
        <v>0</v>
      </c>
      <c r="AS44" s="51">
        <f t="shared" si="21"/>
        <v>0</v>
      </c>
      <c r="AT44" s="51">
        <f t="shared" si="21"/>
        <v>0</v>
      </c>
      <c r="AU44">
        <f>SUM(AO44:AT44)</f>
        <v>2</v>
      </c>
    </row>
    <row r="45" spans="1:41" ht="12.75">
      <c r="A45" s="39">
        <v>2</v>
      </c>
      <c r="B45" s="40" t="str">
        <f>'Boy''s Team'!B3</f>
        <v>Sturgis</v>
      </c>
      <c r="C45" s="41"/>
      <c r="D45" s="41"/>
      <c r="E45" s="41"/>
      <c r="F45" s="41"/>
      <c r="G45" s="40"/>
      <c r="H45" s="94"/>
      <c r="I45" s="41"/>
      <c r="J45" s="41"/>
      <c r="K45" s="41"/>
      <c r="L45" s="41"/>
      <c r="M45" s="41"/>
      <c r="N45" s="56"/>
      <c r="O45" s="102"/>
      <c r="P45" s="57"/>
      <c r="Q45" s="39"/>
      <c r="R45" s="41"/>
      <c r="S45" s="41"/>
      <c r="T45" s="41"/>
      <c r="U45" s="41"/>
      <c r="V45" s="99" t="str">
        <f>IF(V14=" "," ",(IF(V14=P8,P20,P8)))</f>
        <v> </v>
      </c>
      <c r="W45" s="95"/>
      <c r="X45" s="58"/>
      <c r="Y45" s="58"/>
      <c r="Z45" s="58"/>
      <c r="AA45" s="58"/>
      <c r="AB45" s="58"/>
      <c r="AC45" s="129" t="s">
        <v>61</v>
      </c>
      <c r="AD45" s="94"/>
      <c r="AE45" s="41"/>
      <c r="AF45" s="41"/>
      <c r="AG45" s="41"/>
      <c r="AI45">
        <f aca="true" t="shared" si="22" ref="AI45:AN45">IF(B46&lt;1,0,(IF(B46&gt;B50,1,(IF(B46=B50,0,0)))))</f>
        <v>1</v>
      </c>
      <c r="AJ45">
        <f t="shared" si="22"/>
        <v>0</v>
      </c>
      <c r="AK45">
        <f t="shared" si="22"/>
        <v>0</v>
      </c>
      <c r="AL45">
        <f t="shared" si="22"/>
        <v>0</v>
      </c>
      <c r="AM45">
        <f t="shared" si="22"/>
        <v>0</v>
      </c>
      <c r="AN45">
        <f t="shared" si="22"/>
        <v>0</v>
      </c>
      <c r="AO45">
        <f>SUM(AI45:AN45)</f>
        <v>1</v>
      </c>
    </row>
    <row r="46" spans="1:58" ht="12.75">
      <c r="A46" s="101"/>
      <c r="B46" s="39">
        <v>170</v>
      </c>
      <c r="C46" s="57">
        <v>178</v>
      </c>
      <c r="D46" s="58">
        <v>172</v>
      </c>
      <c r="E46" s="58"/>
      <c r="F46" s="58"/>
      <c r="G46" s="56"/>
      <c r="H46" s="94"/>
      <c r="I46" s="41"/>
      <c r="J46" s="41"/>
      <c r="K46" s="41"/>
      <c r="L46" s="41"/>
      <c r="M46" s="41"/>
      <c r="N46" s="56"/>
      <c r="O46" s="94"/>
      <c r="P46" s="41"/>
      <c r="Q46" s="41"/>
      <c r="R46" s="41"/>
      <c r="S46" s="41"/>
      <c r="T46" s="41"/>
      <c r="U46" s="41"/>
      <c r="V46" s="96"/>
      <c r="W46" s="97" t="str">
        <f>IF(O8=" "," ",(IF($O$8=(LARGE($O$8:$O$44,2)),$P$8,(IF($O$20=(LARGE($O$8:$O$44,2)),$P$20,(IF($O$32=(LARGE($O$8:$O$44,2)),$P$32,$P$44)))))))</f>
        <v>Owosso</v>
      </c>
      <c r="X46" s="40"/>
      <c r="Y46" s="40"/>
      <c r="Z46" s="40"/>
      <c r="AA46" s="40"/>
      <c r="AB46" s="40"/>
      <c r="AC46" s="130"/>
      <c r="AD46" s="94"/>
      <c r="AE46" s="41"/>
      <c r="AF46" s="41"/>
      <c r="AG46" s="41"/>
      <c r="AI46" s="51">
        <f aca="true" t="shared" si="23" ref="AI46:AN46">IF(B50&lt;1,0,(IF(B50&gt;B46,1,(IF(B50=B46,0,0)))))</f>
        <v>0</v>
      </c>
      <c r="AJ46" s="51">
        <f t="shared" si="23"/>
        <v>1</v>
      </c>
      <c r="AK46" s="51">
        <f t="shared" si="23"/>
        <v>1</v>
      </c>
      <c r="AL46" s="51">
        <f t="shared" si="23"/>
        <v>0</v>
      </c>
      <c r="AM46" s="51">
        <f t="shared" si="23"/>
        <v>0</v>
      </c>
      <c r="AN46" s="51">
        <f t="shared" si="23"/>
        <v>0</v>
      </c>
      <c r="AO46" s="51">
        <f>SUM(AI46:AN46)</f>
        <v>2</v>
      </c>
      <c r="BA46" s="51"/>
      <c r="BB46" s="51"/>
      <c r="BC46" s="51"/>
      <c r="BD46" s="51"/>
      <c r="BE46" s="51"/>
      <c r="BF46" s="51"/>
    </row>
    <row r="47" spans="1:30" ht="12.75">
      <c r="A47" s="41"/>
      <c r="B47" s="41" t="s">
        <v>47</v>
      </c>
      <c r="C47" s="41"/>
      <c r="D47" s="41"/>
      <c r="E47" s="41"/>
      <c r="F47" s="41"/>
      <c r="G47" s="56"/>
      <c r="H47" s="53">
        <f>IF(AO45=2,A45,(IF(AO45&gt;2,A45,(IF(AO46&lt;2," ",A49)))))</f>
        <v>15</v>
      </c>
      <c r="I47" s="53" t="str">
        <f>IF(AO45=2,B45,(IF(AO45&gt;2,B45,(IF(AO46&lt;2," ",B49)))))</f>
        <v>South Lyon East</v>
      </c>
      <c r="J47" s="40"/>
      <c r="K47" s="40"/>
      <c r="L47" s="40"/>
      <c r="M47" s="40"/>
      <c r="N47" s="61"/>
      <c r="O47" s="94"/>
      <c r="P47" s="41"/>
      <c r="Q47" s="41"/>
      <c r="R47" s="41"/>
      <c r="S47" s="41"/>
      <c r="T47" s="41"/>
      <c r="U47" s="41"/>
      <c r="V47" s="94"/>
      <c r="W47" s="107">
        <v>166</v>
      </c>
      <c r="X47" s="94"/>
      <c r="Y47" s="94"/>
      <c r="Z47" s="94"/>
      <c r="AA47" s="94"/>
      <c r="AB47" s="94"/>
      <c r="AC47" s="130"/>
      <c r="AD47" s="4"/>
    </row>
    <row r="48" spans="1:30" ht="12.75">
      <c r="A48" s="41"/>
      <c r="B48" s="41"/>
      <c r="C48" s="41"/>
      <c r="D48" s="41"/>
      <c r="E48" s="41"/>
      <c r="F48" s="41"/>
      <c r="G48" s="56"/>
      <c r="H48" s="102"/>
      <c r="I48" s="57">
        <v>171</v>
      </c>
      <c r="J48" s="39">
        <v>188</v>
      </c>
      <c r="K48" s="41">
        <v>175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94"/>
      <c r="W48" s="55"/>
      <c r="X48" s="94"/>
      <c r="Y48" s="94"/>
      <c r="Z48" s="94"/>
      <c r="AA48" s="94"/>
      <c r="AB48" s="4"/>
      <c r="AC48" s="130"/>
      <c r="AD48" s="4"/>
    </row>
    <row r="49" spans="1:33" ht="12.75">
      <c r="A49" s="39">
        <v>15</v>
      </c>
      <c r="B49" s="54" t="str">
        <f>'Boy''s Team'!B16</f>
        <v>South Lyon East</v>
      </c>
      <c r="C49" s="54"/>
      <c r="D49" s="54"/>
      <c r="E49" s="40"/>
      <c r="F49" s="40"/>
      <c r="G49" s="61"/>
      <c r="H49" s="94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99" t="str">
        <f>IF(V38=" "," ",(IF(V38=P32,P44,P32)))</f>
        <v> </v>
      </c>
      <c r="W49" s="97" t="str">
        <f>IF(O8=" "," ",(IF($O$8=(LARGE($O$8:$O$44,1)),$P$8,(IF($O$20=(LARGE($O$8:$O$44,1)),$P$20,(IF($O$32=(LARGE($O$8:$O$44,1)),$P$32,$P$44)))))))</f>
        <v>South Lyon East</v>
      </c>
      <c r="X49" s="40"/>
      <c r="Y49" s="40"/>
      <c r="Z49" s="40"/>
      <c r="AA49" s="40"/>
      <c r="AB49" s="6"/>
      <c r="AC49" s="130"/>
      <c r="AD49" s="94"/>
      <c r="AE49" s="41"/>
      <c r="AF49" s="41"/>
      <c r="AG49" s="41"/>
    </row>
    <row r="50" spans="1:32" ht="12.75">
      <c r="A50" s="101"/>
      <c r="B50" s="39">
        <v>160</v>
      </c>
      <c r="C50" s="39">
        <v>184</v>
      </c>
      <c r="D50" s="41">
        <v>229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96"/>
      <c r="W50" s="109">
        <v>179</v>
      </c>
      <c r="X50" s="54"/>
      <c r="Y50" s="40"/>
      <c r="Z50" s="40"/>
      <c r="AA50" s="40"/>
      <c r="AB50" s="40"/>
      <c r="AC50" s="131"/>
      <c r="AD50" s="94"/>
      <c r="AE50" s="41"/>
      <c r="AF50" s="41"/>
    </row>
    <row r="51" spans="22:30" ht="12.75">
      <c r="V51" s="4"/>
      <c r="W51" s="4"/>
      <c r="X51" s="4"/>
      <c r="Y51" s="4"/>
      <c r="Z51" s="4"/>
      <c r="AA51" s="4"/>
      <c r="AB51" s="4"/>
      <c r="AC51" s="4"/>
      <c r="AD51" s="4"/>
    </row>
  </sheetData>
  <sheetProtection/>
  <mergeCells count="4">
    <mergeCell ref="AC33:AC38"/>
    <mergeCell ref="AC45:AC50"/>
    <mergeCell ref="AC39:AC44"/>
    <mergeCell ref="W31:AC32"/>
  </mergeCells>
  <printOptions/>
  <pageMargins left="0.75" right="0.73" top="0.68" bottom="0.72" header="0.5" footer="0.5"/>
  <pageSetup fitToHeight="1" fitToWidth="1" horizontalDpi="300" verticalDpi="300" orientation="landscape" scale="82" r:id="rId2"/>
  <headerFooter alignWithMargins="0">
    <oddHeader>&amp;L&amp;"Arial,Bold"&amp;12Bay Regional
Medical Center&amp;C&amp;"Arial,Bold"&amp;14Bangor John Glenn
Holiday Invitational
Boys Final&amp;R&amp;"Arial,Bold"&amp;12Monitor Lanes
Bay City, Michigan
December 27, 2008</oddHeader>
  </headerFooter>
  <colBreaks count="1" manualBreakCount="1">
    <brk id="3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G251"/>
  <sheetViews>
    <sheetView zoomScalePageLayoutView="0" workbookViewId="0" topLeftCell="A1">
      <selection activeCell="G1" sqref="B1:G149"/>
    </sheetView>
  </sheetViews>
  <sheetFormatPr defaultColWidth="9.140625" defaultRowHeight="12.75"/>
  <cols>
    <col min="1" max="1" width="5.7109375" style="1" bestFit="1" customWidth="1"/>
    <col min="2" max="2" width="22.8515625" style="0" bestFit="1" customWidth="1"/>
    <col min="3" max="3" width="23.7109375" style="0" bestFit="1" customWidth="1"/>
    <col min="4" max="6" width="7.57421875" style="0" customWidth="1"/>
    <col min="7" max="7" width="6.00390625" style="0" customWidth="1"/>
  </cols>
  <sheetData>
    <row r="1" spans="1:7" s="84" customFormat="1" ht="12.75">
      <c r="A1" s="85" t="s">
        <v>10</v>
      </c>
      <c r="B1" s="84" t="s">
        <v>0</v>
      </c>
      <c r="C1" s="84" t="s">
        <v>1</v>
      </c>
      <c r="D1" s="7" t="s">
        <v>2</v>
      </c>
      <c r="E1" s="7" t="s">
        <v>3</v>
      </c>
      <c r="F1" s="7" t="s">
        <v>4</v>
      </c>
      <c r="G1" s="7" t="s">
        <v>9</v>
      </c>
    </row>
    <row r="2" spans="1:7" ht="12.75">
      <c r="A2" s="1">
        <f>RANK(G2,G2:G251)</f>
        <v>1</v>
      </c>
      <c r="B2" t="str">
        <f>Input!P206</f>
        <v>Barbara Hawes</v>
      </c>
      <c r="C2" t="str">
        <f>Input!Q206</f>
        <v>Flint Kearsley</v>
      </c>
      <c r="D2">
        <f>Input!R206</f>
        <v>157</v>
      </c>
      <c r="E2">
        <f>Input!S206</f>
        <v>209</v>
      </c>
      <c r="F2">
        <f>Input!T206</f>
        <v>249</v>
      </c>
      <c r="G2">
        <f aca="true" t="shared" si="0" ref="G2:G65">SUM(D2:F2)</f>
        <v>615</v>
      </c>
    </row>
    <row r="3" spans="1:7" ht="12.75">
      <c r="A3" s="1">
        <f>A2+1</f>
        <v>2</v>
      </c>
      <c r="B3" t="str">
        <f>Input!P90</f>
        <v>Laken Williamson</v>
      </c>
      <c r="C3" t="str">
        <f>Input!Q90</f>
        <v>Owosso</v>
      </c>
      <c r="D3">
        <f>Input!R90</f>
        <v>201</v>
      </c>
      <c r="E3">
        <f>Input!S90</f>
        <v>202</v>
      </c>
      <c r="F3">
        <f>Input!T90</f>
        <v>201</v>
      </c>
      <c r="G3">
        <f t="shared" si="0"/>
        <v>604</v>
      </c>
    </row>
    <row r="4" spans="1:7" ht="12.75">
      <c r="A4" s="1">
        <f aca="true" t="shared" si="1" ref="A4:A67">A3+1</f>
        <v>3</v>
      </c>
      <c r="B4" t="str">
        <f>Input!P14</f>
        <v>Bailey Gipson</v>
      </c>
      <c r="C4" t="str">
        <f>Input!Q14</f>
        <v>Davison</v>
      </c>
      <c r="D4">
        <f>Input!R14</f>
        <v>215</v>
      </c>
      <c r="E4">
        <f>Input!S14</f>
        <v>192</v>
      </c>
      <c r="F4">
        <f>Input!T14</f>
        <v>193</v>
      </c>
      <c r="G4">
        <f t="shared" si="0"/>
        <v>600</v>
      </c>
    </row>
    <row r="5" spans="1:7" ht="12.75">
      <c r="A5" s="1">
        <f t="shared" si="1"/>
        <v>4</v>
      </c>
      <c r="B5" t="str">
        <f>Input!P208</f>
        <v>Emma Boychuk</v>
      </c>
      <c r="C5" t="str">
        <f>Input!Q208</f>
        <v>Flint Kearsley</v>
      </c>
      <c r="D5">
        <f>Input!R208</f>
        <v>209</v>
      </c>
      <c r="E5">
        <f>Input!S208</f>
        <v>198</v>
      </c>
      <c r="F5">
        <f>Input!T208</f>
        <v>192</v>
      </c>
      <c r="G5">
        <f t="shared" si="0"/>
        <v>599</v>
      </c>
    </row>
    <row r="6" spans="1:7" ht="12.75">
      <c r="A6" s="1">
        <f t="shared" si="1"/>
        <v>5</v>
      </c>
      <c r="B6" t="str">
        <f>Input!P185</f>
        <v>Megan Elwell</v>
      </c>
      <c r="C6" t="str">
        <f>Input!Q185</f>
        <v>Battle Creek Pennfield</v>
      </c>
      <c r="D6">
        <f>Input!R185</f>
        <v>192</v>
      </c>
      <c r="E6">
        <f>Input!S185</f>
        <v>181</v>
      </c>
      <c r="F6">
        <f>Input!T185</f>
        <v>218</v>
      </c>
      <c r="G6">
        <f t="shared" si="0"/>
        <v>591</v>
      </c>
    </row>
    <row r="7" spans="1:7" ht="12.75">
      <c r="A7" s="1">
        <f t="shared" si="1"/>
        <v>6</v>
      </c>
      <c r="B7" t="str">
        <f>Input!P15</f>
        <v>Callie Richardson-Fuller</v>
      </c>
      <c r="C7" t="str">
        <f>Input!Q15</f>
        <v>Davison</v>
      </c>
      <c r="D7">
        <f>Input!R15</f>
        <v>144</v>
      </c>
      <c r="E7">
        <f>Input!S15</f>
        <v>233</v>
      </c>
      <c r="F7">
        <f>Input!T15</f>
        <v>194</v>
      </c>
      <c r="G7">
        <f t="shared" si="0"/>
        <v>571</v>
      </c>
    </row>
    <row r="8" spans="1:7" ht="12.75">
      <c r="A8" s="1">
        <f t="shared" si="1"/>
        <v>7</v>
      </c>
      <c r="B8" t="str">
        <f>Input!P199</f>
        <v>Lindsey Williams</v>
      </c>
      <c r="C8" t="str">
        <f>Input!Q199</f>
        <v>Sterling Heights Stevenson</v>
      </c>
      <c r="D8">
        <f>Input!R199</f>
        <v>157</v>
      </c>
      <c r="E8">
        <f>Input!S199</f>
        <v>207</v>
      </c>
      <c r="F8">
        <f>Input!T199</f>
        <v>201</v>
      </c>
      <c r="G8">
        <f t="shared" si="0"/>
        <v>565</v>
      </c>
    </row>
    <row r="9" spans="1:7" ht="12.75">
      <c r="A9" s="1">
        <f t="shared" si="1"/>
        <v>8</v>
      </c>
      <c r="B9" t="str">
        <f>Input!P184</f>
        <v>Steffanie Woodman</v>
      </c>
      <c r="C9" t="str">
        <f>Input!Q184</f>
        <v>Battle Creek Pennfield</v>
      </c>
      <c r="D9">
        <f>Input!R184</f>
        <v>169</v>
      </c>
      <c r="E9">
        <f>Input!S184</f>
        <v>224</v>
      </c>
      <c r="F9">
        <f>Input!T184</f>
        <v>168</v>
      </c>
      <c r="G9">
        <f t="shared" si="0"/>
        <v>561</v>
      </c>
    </row>
    <row r="10" spans="1:7" ht="12.75">
      <c r="A10" s="1">
        <f t="shared" si="1"/>
        <v>9</v>
      </c>
      <c r="B10" t="str">
        <f>Input!P136</f>
        <v>Emily Paupert</v>
      </c>
      <c r="C10" t="str">
        <f>Input!Q136</f>
        <v>L'Anse Creuse North</v>
      </c>
      <c r="D10">
        <f>Input!R136</f>
        <v>191</v>
      </c>
      <c r="E10">
        <f>Input!S136</f>
        <v>181</v>
      </c>
      <c r="F10">
        <f>Input!T136</f>
        <v>186</v>
      </c>
      <c r="G10">
        <f t="shared" si="0"/>
        <v>558</v>
      </c>
    </row>
    <row r="11" spans="1:7" ht="12.75">
      <c r="A11" s="1">
        <f t="shared" si="1"/>
        <v>10</v>
      </c>
      <c r="B11" t="str">
        <f>Input!P161</f>
        <v>Lyndsey Spillers</v>
      </c>
      <c r="C11" t="str">
        <f>Input!Q161</f>
        <v>Sturgis</v>
      </c>
      <c r="D11">
        <f>Input!R161</f>
        <v>166</v>
      </c>
      <c r="E11">
        <f>Input!S161</f>
        <v>184</v>
      </c>
      <c r="F11">
        <f>Input!T161</f>
        <v>205</v>
      </c>
      <c r="G11">
        <f t="shared" si="0"/>
        <v>555</v>
      </c>
    </row>
    <row r="12" spans="1:7" ht="12.75">
      <c r="A12" s="1">
        <f t="shared" si="1"/>
        <v>11</v>
      </c>
      <c r="B12" t="str">
        <f>Input!P198</f>
        <v>Veronica Pardington</v>
      </c>
      <c r="C12" t="str">
        <f>Input!Q198</f>
        <v>Sterling Heights Stevenson</v>
      </c>
      <c r="D12">
        <f>Input!R198</f>
        <v>216</v>
      </c>
      <c r="E12">
        <f>Input!S198</f>
        <v>171</v>
      </c>
      <c r="F12">
        <f>Input!T198</f>
        <v>166</v>
      </c>
      <c r="G12">
        <f t="shared" si="0"/>
        <v>553</v>
      </c>
    </row>
    <row r="13" spans="1:7" ht="12.75">
      <c r="A13" s="1">
        <f t="shared" si="1"/>
        <v>12</v>
      </c>
      <c r="B13" t="str">
        <f>Input!P30</f>
        <v>Clarissa Baldwin</v>
      </c>
      <c r="C13" t="str">
        <f>Input!Q30</f>
        <v>Grand Blanc</v>
      </c>
      <c r="D13">
        <f>Input!R30</f>
        <v>166</v>
      </c>
      <c r="E13">
        <f>Input!S30</f>
        <v>168</v>
      </c>
      <c r="F13">
        <f>Input!T30</f>
        <v>215</v>
      </c>
      <c r="G13">
        <f t="shared" si="0"/>
        <v>549</v>
      </c>
    </row>
    <row r="14" spans="1:7" ht="12.75">
      <c r="A14" s="1">
        <f t="shared" si="1"/>
        <v>13</v>
      </c>
      <c r="B14" t="str">
        <f>Input!P98</f>
        <v>Alexis Vanderkuur</v>
      </c>
      <c r="C14" t="str">
        <f>Input!Q98</f>
        <v>Swartz Creek</v>
      </c>
      <c r="D14">
        <f>Input!R98</f>
        <v>196</v>
      </c>
      <c r="E14">
        <f>Input!S98</f>
        <v>177</v>
      </c>
      <c r="F14">
        <f>Input!T98</f>
        <v>168</v>
      </c>
      <c r="G14">
        <f t="shared" si="0"/>
        <v>541</v>
      </c>
    </row>
    <row r="15" spans="1:7" ht="12.75">
      <c r="A15" s="1">
        <f t="shared" si="1"/>
        <v>14</v>
      </c>
      <c r="B15" t="str">
        <f>Input!P88</f>
        <v>Ashley Abrams</v>
      </c>
      <c r="C15" t="str">
        <f>Input!Q88</f>
        <v>Owosso</v>
      </c>
      <c r="D15">
        <f>Input!R88</f>
        <v>217</v>
      </c>
      <c r="E15">
        <f>Input!S88</f>
        <v>170</v>
      </c>
      <c r="F15">
        <f>Input!T88</f>
        <v>150</v>
      </c>
      <c r="G15">
        <f t="shared" si="0"/>
        <v>537</v>
      </c>
    </row>
    <row r="16" spans="1:7" ht="12.75">
      <c r="A16" s="1">
        <f t="shared" si="1"/>
        <v>15</v>
      </c>
      <c r="B16" t="str">
        <f>Input!P78</f>
        <v>McKenzie Allen</v>
      </c>
      <c r="C16" t="str">
        <f>Input!Q78</f>
        <v>Bay City Western</v>
      </c>
      <c r="D16">
        <f>Input!R78</f>
        <v>185</v>
      </c>
      <c r="E16">
        <f>Input!S78</f>
        <v>178</v>
      </c>
      <c r="F16">
        <f>Input!T78</f>
        <v>169</v>
      </c>
      <c r="G16">
        <f t="shared" si="0"/>
        <v>532</v>
      </c>
    </row>
    <row r="17" spans="1:7" ht="12.75">
      <c r="A17" s="1">
        <f t="shared" si="1"/>
        <v>16</v>
      </c>
      <c r="B17" t="str">
        <f>Input!P89</f>
        <v>Shelby Gokee</v>
      </c>
      <c r="C17" t="str">
        <f>Input!Q89</f>
        <v>Owosso</v>
      </c>
      <c r="D17">
        <f>Input!R89</f>
        <v>185</v>
      </c>
      <c r="E17">
        <f>Input!S89</f>
        <v>199</v>
      </c>
      <c r="F17">
        <f>Input!T89</f>
        <v>145</v>
      </c>
      <c r="G17">
        <f t="shared" si="0"/>
        <v>529</v>
      </c>
    </row>
    <row r="18" spans="1:7" ht="12.75">
      <c r="A18" s="1">
        <f t="shared" si="1"/>
        <v>17</v>
      </c>
      <c r="B18" t="str">
        <f>Input!P138</f>
        <v>Madison Staretmans</v>
      </c>
      <c r="C18" t="str">
        <f>Input!Q138</f>
        <v>L'Anse Creuse North</v>
      </c>
      <c r="D18">
        <f>Input!R138</f>
        <v>186</v>
      </c>
      <c r="E18">
        <f>Input!S138</f>
        <v>173</v>
      </c>
      <c r="F18">
        <f>Input!T138</f>
        <v>164</v>
      </c>
      <c r="G18">
        <f t="shared" si="0"/>
        <v>523</v>
      </c>
    </row>
    <row r="19" spans="1:7" ht="12.75">
      <c r="A19" s="1">
        <f t="shared" si="1"/>
        <v>18</v>
      </c>
      <c r="B19" t="str">
        <f>Input!P182</f>
        <v>Makayla Skidmore</v>
      </c>
      <c r="C19" t="str">
        <f>Input!Q182</f>
        <v>Battle Creek Pennfield</v>
      </c>
      <c r="D19">
        <f>Input!R182</f>
        <v>180</v>
      </c>
      <c r="E19">
        <f>Input!S182</f>
        <v>146</v>
      </c>
      <c r="F19">
        <f>Input!T182</f>
        <v>196</v>
      </c>
      <c r="G19">
        <f t="shared" si="0"/>
        <v>522</v>
      </c>
    </row>
    <row r="20" spans="1:7" ht="12.75">
      <c r="A20" s="1">
        <f t="shared" si="1"/>
        <v>19</v>
      </c>
      <c r="B20" t="str">
        <f>Input!P42</f>
        <v>Katelyn Barton</v>
      </c>
      <c r="C20" t="str">
        <f>Input!Q42</f>
        <v>South Lyon</v>
      </c>
      <c r="D20">
        <f>Input!R42</f>
        <v>172</v>
      </c>
      <c r="E20">
        <f>Input!S42</f>
        <v>217</v>
      </c>
      <c r="F20">
        <f>Input!T42</f>
        <v>132</v>
      </c>
      <c r="G20">
        <f t="shared" si="0"/>
        <v>521</v>
      </c>
    </row>
    <row r="21" spans="1:7" ht="12.75">
      <c r="A21" s="1">
        <f t="shared" si="1"/>
        <v>20</v>
      </c>
      <c r="B21" t="str">
        <f>Input!P64</f>
        <v>Sarah Roe</v>
      </c>
      <c r="C21" t="str">
        <f>Input!Q64</f>
        <v>Carman Ainsworth</v>
      </c>
      <c r="D21">
        <f>Input!R64</f>
        <v>154</v>
      </c>
      <c r="E21">
        <f>Input!S64</f>
        <v>196</v>
      </c>
      <c r="F21">
        <f>Input!T64</f>
        <v>168</v>
      </c>
      <c r="G21">
        <f t="shared" si="0"/>
        <v>518</v>
      </c>
    </row>
    <row r="22" spans="1:7" ht="12.75">
      <c r="A22" s="1">
        <f t="shared" si="1"/>
        <v>21</v>
      </c>
      <c r="B22" t="str">
        <f>Input!P174</f>
        <v>Sally Pudvan</v>
      </c>
      <c r="C22" t="str">
        <f>Input!Q174</f>
        <v>Bay City John Glenn</v>
      </c>
      <c r="D22">
        <f>Input!R174</f>
        <v>145</v>
      </c>
      <c r="E22">
        <f>Input!S174</f>
        <v>183</v>
      </c>
      <c r="F22">
        <f>Input!T174</f>
        <v>185</v>
      </c>
      <c r="G22">
        <f t="shared" si="0"/>
        <v>513</v>
      </c>
    </row>
    <row r="23" spans="1:7" ht="12.75">
      <c r="A23" s="1">
        <f t="shared" si="1"/>
        <v>22</v>
      </c>
      <c r="B23" t="str">
        <f>Input!P67</f>
        <v>Molly Doty</v>
      </c>
      <c r="C23" t="str">
        <f>Input!Q67</f>
        <v>Carman Ainsworth</v>
      </c>
      <c r="D23">
        <f>Input!R67</f>
        <v>153</v>
      </c>
      <c r="E23">
        <f>Input!S67</f>
        <v>173</v>
      </c>
      <c r="F23">
        <f>Input!T67</f>
        <v>182</v>
      </c>
      <c r="G23">
        <f t="shared" si="0"/>
        <v>508</v>
      </c>
    </row>
    <row r="24" spans="1:7" ht="12.75">
      <c r="A24" s="1">
        <f t="shared" si="1"/>
        <v>23</v>
      </c>
      <c r="B24" t="str">
        <f>Input!P39</f>
        <v>Kate Riha</v>
      </c>
      <c r="C24" t="str">
        <f>Input!Q39</f>
        <v>South Lyon</v>
      </c>
      <c r="D24">
        <f>Input!R39</f>
        <v>134</v>
      </c>
      <c r="E24">
        <f>Input!S39</f>
        <v>201</v>
      </c>
      <c r="F24">
        <f>Input!T39</f>
        <v>172</v>
      </c>
      <c r="G24">
        <f t="shared" si="0"/>
        <v>507</v>
      </c>
    </row>
    <row r="25" spans="1:7" ht="12.75">
      <c r="A25" s="1">
        <f t="shared" si="1"/>
        <v>24</v>
      </c>
      <c r="B25" t="str">
        <f>Input!P31</f>
        <v>Leah Williams</v>
      </c>
      <c r="C25" t="str">
        <f>Input!Q31</f>
        <v>Grand Blanc</v>
      </c>
      <c r="D25">
        <f>Input!R31</f>
        <v>168</v>
      </c>
      <c r="E25">
        <f>Input!S31</f>
        <v>169</v>
      </c>
      <c r="F25">
        <f>Input!T31</f>
        <v>168</v>
      </c>
      <c r="G25">
        <f t="shared" si="0"/>
        <v>505</v>
      </c>
    </row>
    <row r="26" spans="1:7" ht="12.75">
      <c r="A26" s="1">
        <f t="shared" si="1"/>
        <v>25</v>
      </c>
      <c r="B26" t="str">
        <f>Input!P196</f>
        <v>Ann Osinski</v>
      </c>
      <c r="C26" t="str">
        <f>Input!Q196</f>
        <v>Sterling Heights Stevenson</v>
      </c>
      <c r="D26">
        <f>Input!R196</f>
        <v>182</v>
      </c>
      <c r="E26">
        <f>Input!S196</f>
        <v>153</v>
      </c>
      <c r="F26">
        <f>Input!T196</f>
        <v>166</v>
      </c>
      <c r="G26">
        <f t="shared" si="0"/>
        <v>501</v>
      </c>
    </row>
    <row r="27" spans="1:7" ht="12.75">
      <c r="A27" s="1">
        <f t="shared" si="1"/>
        <v>26</v>
      </c>
      <c r="B27" t="str">
        <f>Input!P18</f>
        <v>Lindsay Gipson</v>
      </c>
      <c r="C27" t="str">
        <f>Input!Q18</f>
        <v>Davison</v>
      </c>
      <c r="D27">
        <f>Input!R18</f>
        <v>165</v>
      </c>
      <c r="E27">
        <f>Input!S18</f>
        <v>148</v>
      </c>
      <c r="F27">
        <f>Input!T18</f>
        <v>184</v>
      </c>
      <c r="G27">
        <f t="shared" si="0"/>
        <v>497</v>
      </c>
    </row>
    <row r="28" spans="1:7" ht="12.75">
      <c r="A28" s="1">
        <f t="shared" si="1"/>
        <v>27</v>
      </c>
      <c r="B28" t="str">
        <f>Input!P77</f>
        <v>Liana Ranger</v>
      </c>
      <c r="C28" t="str">
        <f>Input!Q77</f>
        <v>Bay City Western</v>
      </c>
      <c r="D28">
        <f>Input!R77</f>
        <v>177</v>
      </c>
      <c r="E28">
        <f>Input!S77</f>
        <v>159</v>
      </c>
      <c r="F28">
        <f>Input!T77</f>
        <v>156</v>
      </c>
      <c r="G28">
        <f t="shared" si="0"/>
        <v>492</v>
      </c>
    </row>
    <row r="29" spans="1:7" ht="12.75">
      <c r="A29" s="1">
        <f t="shared" si="1"/>
        <v>28</v>
      </c>
      <c r="B29" t="str">
        <f>Input!P80</f>
        <v>Samantha Rochow</v>
      </c>
      <c r="C29" t="str">
        <f>Input!Q80</f>
        <v>Bay City Western</v>
      </c>
      <c r="D29">
        <f>Input!R80</f>
        <v>147</v>
      </c>
      <c r="E29">
        <f>Input!S80</f>
        <v>169</v>
      </c>
      <c r="F29">
        <f>Input!T80</f>
        <v>171</v>
      </c>
      <c r="G29">
        <f t="shared" si="0"/>
        <v>487</v>
      </c>
    </row>
    <row r="30" spans="1:7" ht="12.75">
      <c r="A30" s="1">
        <f t="shared" si="1"/>
        <v>29</v>
      </c>
      <c r="B30" t="str">
        <f>Input!P16</f>
        <v>Abigail Arnes</v>
      </c>
      <c r="C30" t="str">
        <f>Input!Q16</f>
        <v>Davison</v>
      </c>
      <c r="D30">
        <f>Input!R16</f>
        <v>151</v>
      </c>
      <c r="E30">
        <f>Input!S16</f>
        <v>152</v>
      </c>
      <c r="F30">
        <f>Input!T16</f>
        <v>183</v>
      </c>
      <c r="G30">
        <f t="shared" si="0"/>
        <v>486</v>
      </c>
    </row>
    <row r="31" spans="1:7" ht="12.75">
      <c r="A31" s="1">
        <f t="shared" si="1"/>
        <v>30</v>
      </c>
      <c r="B31" t="str">
        <f>Input!P19</f>
        <v>Abigail Fulcher</v>
      </c>
      <c r="C31" t="str">
        <f>Input!Q19</f>
        <v>Davison</v>
      </c>
      <c r="D31">
        <f>Input!R19</f>
        <v>146</v>
      </c>
      <c r="E31">
        <f>Input!S19</f>
        <v>197</v>
      </c>
      <c r="F31">
        <f>Input!T19</f>
        <v>140</v>
      </c>
      <c r="G31">
        <f t="shared" si="0"/>
        <v>483</v>
      </c>
    </row>
    <row r="32" spans="1:7" ht="12.75">
      <c r="A32" s="1">
        <f t="shared" si="1"/>
        <v>31</v>
      </c>
      <c r="B32" t="str">
        <f>Input!P62</f>
        <v>Kennedy Hogan</v>
      </c>
      <c r="C32" t="str">
        <f>Input!Q62</f>
        <v>Carman Ainsworth</v>
      </c>
      <c r="D32">
        <f>Input!R62</f>
        <v>146</v>
      </c>
      <c r="E32">
        <f>Input!S62</f>
        <v>159</v>
      </c>
      <c r="F32">
        <f>Input!T62</f>
        <v>178</v>
      </c>
      <c r="G32">
        <f t="shared" si="0"/>
        <v>483</v>
      </c>
    </row>
    <row r="33" spans="1:7" ht="12.75">
      <c r="A33" s="1">
        <f t="shared" si="1"/>
        <v>32</v>
      </c>
      <c r="B33" t="str">
        <f>Input!P103</f>
        <v>Emani Davis</v>
      </c>
      <c r="C33" t="str">
        <f>Input!Q103</f>
        <v>Swartz Creek</v>
      </c>
      <c r="D33">
        <f>Input!R103</f>
        <v>128</v>
      </c>
      <c r="E33">
        <f>Input!S103</f>
        <v>164</v>
      </c>
      <c r="F33">
        <f>Input!T103</f>
        <v>187</v>
      </c>
      <c r="G33">
        <f t="shared" si="0"/>
        <v>479</v>
      </c>
    </row>
    <row r="34" spans="1:7" ht="12.75">
      <c r="A34" s="1">
        <f t="shared" si="1"/>
        <v>33</v>
      </c>
      <c r="B34" t="str">
        <f>Input!P134</f>
        <v>Sarah Hubbard</v>
      </c>
      <c r="C34" t="str">
        <f>Input!Q134</f>
        <v>L'Anse Creuse North</v>
      </c>
      <c r="D34">
        <f>Input!R134</f>
        <v>134</v>
      </c>
      <c r="E34">
        <f>Input!S134</f>
        <v>177</v>
      </c>
      <c r="F34">
        <f>Input!T134</f>
        <v>166</v>
      </c>
      <c r="G34">
        <f t="shared" si="0"/>
        <v>477</v>
      </c>
    </row>
    <row r="35" spans="1:7" ht="12.75">
      <c r="A35" s="1">
        <f t="shared" si="1"/>
        <v>34</v>
      </c>
      <c r="B35" t="str">
        <f>Input!P170</f>
        <v>Logan Switala</v>
      </c>
      <c r="C35" t="str">
        <f>Input!Q170</f>
        <v>Bay City John Glenn</v>
      </c>
      <c r="D35">
        <f>Input!R170</f>
        <v>156</v>
      </c>
      <c r="E35">
        <f>Input!S170</f>
        <v>146</v>
      </c>
      <c r="F35">
        <f>Input!T170</f>
        <v>171</v>
      </c>
      <c r="G35">
        <f t="shared" si="0"/>
        <v>473</v>
      </c>
    </row>
    <row r="36" spans="1:7" ht="12.75">
      <c r="A36" s="1">
        <f t="shared" si="1"/>
        <v>35</v>
      </c>
      <c r="B36" t="str">
        <f>Input!P186</f>
        <v>Haley Hooper</v>
      </c>
      <c r="C36" t="str">
        <f>Input!Q186</f>
        <v>Battle Creek Pennfield</v>
      </c>
      <c r="D36">
        <f>Input!R186</f>
        <v>148</v>
      </c>
      <c r="E36">
        <f>Input!S186</f>
        <v>154</v>
      </c>
      <c r="F36">
        <f>Input!T186</f>
        <v>170</v>
      </c>
      <c r="G36">
        <f t="shared" si="0"/>
        <v>472</v>
      </c>
    </row>
    <row r="37" spans="1:7" ht="12.75">
      <c r="A37" s="1">
        <f t="shared" si="1"/>
        <v>36</v>
      </c>
      <c r="B37" t="str">
        <f>Input!P164</f>
        <v>Haley Ake</v>
      </c>
      <c r="C37" t="str">
        <f>Input!Q164</f>
        <v>Sturgis</v>
      </c>
      <c r="D37">
        <f>Input!R164</f>
        <v>151</v>
      </c>
      <c r="E37">
        <f>Input!S164</f>
        <v>187</v>
      </c>
      <c r="F37">
        <f>Input!T164</f>
        <v>128</v>
      </c>
      <c r="G37">
        <f t="shared" si="0"/>
        <v>466</v>
      </c>
    </row>
    <row r="38" spans="1:7" ht="12.75">
      <c r="A38" s="1">
        <f t="shared" si="1"/>
        <v>37</v>
      </c>
      <c r="B38" t="str">
        <f>Input!P38</f>
        <v>Reagan Austin</v>
      </c>
      <c r="C38" t="str">
        <f>Input!Q38</f>
        <v>South Lyon</v>
      </c>
      <c r="D38">
        <f>Input!R38</f>
        <v>144</v>
      </c>
      <c r="E38">
        <f>Input!S38</f>
        <v>172</v>
      </c>
      <c r="F38">
        <f>Input!T38</f>
        <v>148</v>
      </c>
      <c r="G38">
        <f t="shared" si="0"/>
        <v>464</v>
      </c>
    </row>
    <row r="39" spans="1:7" ht="12.75">
      <c r="A39" s="1">
        <f t="shared" si="1"/>
        <v>38</v>
      </c>
      <c r="B39" t="str">
        <f>Input!P135</f>
        <v>Riley Meade</v>
      </c>
      <c r="C39" t="str">
        <f>Input!Q135</f>
        <v>L'Anse Creuse North</v>
      </c>
      <c r="D39">
        <f>Input!R135</f>
        <v>186</v>
      </c>
      <c r="E39">
        <f>Input!S135</f>
        <v>142</v>
      </c>
      <c r="F39">
        <f>Input!T135</f>
        <v>133</v>
      </c>
      <c r="G39">
        <f t="shared" si="0"/>
        <v>461</v>
      </c>
    </row>
    <row r="40" spans="1:7" ht="12.75">
      <c r="A40" s="1">
        <f t="shared" si="1"/>
        <v>39</v>
      </c>
      <c r="B40" t="str">
        <f>Input!P183</f>
        <v>Kelsey Kipp</v>
      </c>
      <c r="C40" t="str">
        <f>Input!Q183</f>
        <v>Battle Creek Pennfield</v>
      </c>
      <c r="D40">
        <f>Input!R183</f>
        <v>150</v>
      </c>
      <c r="E40">
        <f>Input!S183</f>
        <v>145</v>
      </c>
      <c r="F40">
        <f>Input!T183</f>
        <v>156</v>
      </c>
      <c r="G40">
        <f t="shared" si="0"/>
        <v>451</v>
      </c>
    </row>
    <row r="41" spans="1:7" ht="12.75">
      <c r="A41" s="1">
        <f t="shared" si="1"/>
        <v>40</v>
      </c>
      <c r="B41" t="str">
        <f>Input!P104</f>
        <v>Sydney Goupil</v>
      </c>
      <c r="C41" t="str">
        <f>Input!Q104</f>
        <v>Swartz Creek</v>
      </c>
      <c r="D41">
        <f>Input!R104</f>
        <v>159</v>
      </c>
      <c r="E41">
        <f>Input!S104</f>
        <v>140</v>
      </c>
      <c r="F41">
        <f>Input!T104</f>
        <v>141</v>
      </c>
      <c r="G41">
        <f t="shared" si="0"/>
        <v>440</v>
      </c>
    </row>
    <row r="42" spans="1:7" ht="12.75">
      <c r="A42" s="1">
        <f t="shared" si="1"/>
        <v>41</v>
      </c>
      <c r="B42" t="str">
        <f>Input!P87</f>
        <v>Marissa Spalding</v>
      </c>
      <c r="C42" t="str">
        <f>Input!Q87</f>
        <v>Owosso</v>
      </c>
      <c r="D42">
        <f>Input!R87</f>
        <v>144</v>
      </c>
      <c r="E42">
        <f>Input!S87</f>
        <v>143</v>
      </c>
      <c r="F42">
        <f>Input!T87</f>
        <v>149</v>
      </c>
      <c r="G42">
        <f t="shared" si="0"/>
        <v>436</v>
      </c>
    </row>
    <row r="43" spans="1:7" ht="12.75">
      <c r="A43" s="1">
        <f t="shared" si="1"/>
        <v>42</v>
      </c>
      <c r="B43" t="str">
        <f>Input!P195</f>
        <v>Jade Maliszewski</v>
      </c>
      <c r="C43" t="str">
        <f>Input!Q195</f>
        <v>Sterling Heights Stevenson</v>
      </c>
      <c r="D43">
        <f>Input!R195</f>
        <v>151</v>
      </c>
      <c r="E43">
        <f>Input!S195</f>
        <v>149</v>
      </c>
      <c r="F43">
        <f>Input!T195</f>
        <v>134</v>
      </c>
      <c r="G43">
        <f t="shared" si="0"/>
        <v>434</v>
      </c>
    </row>
    <row r="44" spans="1:7" ht="12.75">
      <c r="A44" s="1">
        <f t="shared" si="1"/>
        <v>43</v>
      </c>
      <c r="B44" t="str">
        <f>Input!P6</f>
        <v>Anna Knechtel</v>
      </c>
      <c r="C44" t="str">
        <f>Input!Q6</f>
        <v>South Lyon East</v>
      </c>
      <c r="D44">
        <f>Input!R6</f>
        <v>123</v>
      </c>
      <c r="E44">
        <f>Input!S6</f>
        <v>154</v>
      </c>
      <c r="F44">
        <f>Input!T6</f>
        <v>156</v>
      </c>
      <c r="G44">
        <f t="shared" si="0"/>
        <v>433</v>
      </c>
    </row>
    <row r="45" spans="1:7" ht="12.75">
      <c r="A45" s="1">
        <f t="shared" si="1"/>
        <v>44</v>
      </c>
      <c r="B45" t="str">
        <f>Input!P148</f>
        <v>Jannah LaBean</v>
      </c>
      <c r="C45" t="str">
        <f>Input!Q148</f>
        <v>Bay City All Saints</v>
      </c>
      <c r="D45">
        <f>Input!R148</f>
        <v>148</v>
      </c>
      <c r="E45">
        <f>Input!S148</f>
        <v>143</v>
      </c>
      <c r="F45">
        <f>Input!T148</f>
        <v>140</v>
      </c>
      <c r="G45">
        <f t="shared" si="0"/>
        <v>431</v>
      </c>
    </row>
    <row r="46" spans="1:7" ht="12.75">
      <c r="A46" s="1">
        <f t="shared" si="1"/>
        <v>45</v>
      </c>
      <c r="B46" t="str">
        <f>Input!P63</f>
        <v>Alexis Morgan</v>
      </c>
      <c r="C46" t="str">
        <f>Input!Q63</f>
        <v>Carman Ainsworth</v>
      </c>
      <c r="D46">
        <f>Input!R63</f>
        <v>154</v>
      </c>
      <c r="E46">
        <f>Input!S63</f>
        <v>141</v>
      </c>
      <c r="F46">
        <f>Input!T63</f>
        <v>135</v>
      </c>
      <c r="G46">
        <f t="shared" si="0"/>
        <v>430</v>
      </c>
    </row>
    <row r="47" spans="1:7" ht="12.75">
      <c r="A47" s="1">
        <f t="shared" si="1"/>
        <v>46</v>
      </c>
      <c r="B47" t="str">
        <f>Input!P2</f>
        <v>Madelyn Guzick</v>
      </c>
      <c r="C47" t="str">
        <f>Input!Q2</f>
        <v>South Lyon East</v>
      </c>
      <c r="D47">
        <f>Input!R2</f>
        <v>142</v>
      </c>
      <c r="E47">
        <f>Input!S2</f>
        <v>146</v>
      </c>
      <c r="F47">
        <f>Input!T2</f>
        <v>135</v>
      </c>
      <c r="G47">
        <f t="shared" si="0"/>
        <v>423</v>
      </c>
    </row>
    <row r="48" spans="1:7" ht="12.75">
      <c r="A48" s="1">
        <f t="shared" si="1"/>
        <v>47</v>
      </c>
      <c r="B48" t="str">
        <f>Input!P147</f>
        <v>Erin Emmrich</v>
      </c>
      <c r="C48" t="str">
        <f>Input!Q147</f>
        <v>Bay City All Saints</v>
      </c>
      <c r="D48">
        <f>Input!R147</f>
        <v>137</v>
      </c>
      <c r="E48">
        <f>Input!S147</f>
        <v>137</v>
      </c>
      <c r="F48">
        <f>Input!T147</f>
        <v>147</v>
      </c>
      <c r="G48">
        <f t="shared" si="0"/>
        <v>421</v>
      </c>
    </row>
    <row r="49" spans="1:7" ht="12.75">
      <c r="A49" s="1">
        <f t="shared" si="1"/>
        <v>48</v>
      </c>
      <c r="B49" t="str">
        <f>Input!P54</f>
        <v>Gretchen Fanslau</v>
      </c>
      <c r="C49" t="str">
        <f>Input!Q54</f>
        <v>Tawas</v>
      </c>
      <c r="D49">
        <f>Input!R54</f>
        <v>131</v>
      </c>
      <c r="E49">
        <f>Input!S54</f>
        <v>130</v>
      </c>
      <c r="F49">
        <f>Input!T54</f>
        <v>159</v>
      </c>
      <c r="G49">
        <f t="shared" si="0"/>
        <v>420</v>
      </c>
    </row>
    <row r="50" spans="1:7" ht="12.75">
      <c r="A50" s="1">
        <f t="shared" si="1"/>
        <v>49</v>
      </c>
      <c r="B50" t="str">
        <f>Input!P40</f>
        <v>Makayla Stamper</v>
      </c>
      <c r="C50" t="str">
        <f>Input!Q40</f>
        <v>South Lyon</v>
      </c>
      <c r="D50">
        <f>Input!R40</f>
        <v>119</v>
      </c>
      <c r="E50">
        <f>Input!S40</f>
        <v>135</v>
      </c>
      <c r="F50">
        <f>Input!T40</f>
        <v>143</v>
      </c>
      <c r="G50">
        <f t="shared" si="0"/>
        <v>397</v>
      </c>
    </row>
    <row r="51" spans="1:7" ht="12.75">
      <c r="A51" s="1">
        <f t="shared" si="1"/>
        <v>50</v>
      </c>
      <c r="B51" t="str">
        <f>Input!P55</f>
        <v>Megan Duda</v>
      </c>
      <c r="C51" t="str">
        <f>Input!Q55</f>
        <v>Tawas</v>
      </c>
      <c r="D51">
        <f>Input!R55</f>
        <v>150</v>
      </c>
      <c r="E51">
        <f>Input!S55</f>
        <v>102</v>
      </c>
      <c r="F51">
        <f>Input!T55</f>
        <v>139</v>
      </c>
      <c r="G51">
        <f t="shared" si="0"/>
        <v>391</v>
      </c>
    </row>
    <row r="52" spans="1:7" ht="12.75">
      <c r="A52" s="1">
        <f t="shared" si="1"/>
        <v>51</v>
      </c>
      <c r="B52" t="str">
        <f>Input!P124</f>
        <v>Shelby Hoff</v>
      </c>
      <c r="C52" t="str">
        <f>Input!Q124</f>
        <v>Sandusky</v>
      </c>
      <c r="D52">
        <f>Input!R124</f>
        <v>126</v>
      </c>
      <c r="E52">
        <f>Input!S124</f>
        <v>146</v>
      </c>
      <c r="F52">
        <f>Input!T124</f>
        <v>105</v>
      </c>
      <c r="G52">
        <f t="shared" si="0"/>
        <v>377</v>
      </c>
    </row>
    <row r="53" spans="1:7" ht="12.75">
      <c r="A53" s="1">
        <f t="shared" si="1"/>
        <v>52</v>
      </c>
      <c r="B53" t="str">
        <f>Input!P165</f>
        <v>SS</v>
      </c>
      <c r="C53" t="str">
        <f>Input!Q165</f>
        <v>Sturgis</v>
      </c>
      <c r="D53">
        <f>Input!R165</f>
        <v>145</v>
      </c>
      <c r="E53">
        <f>Input!S165</f>
        <v>123</v>
      </c>
      <c r="F53">
        <f>Input!T165</f>
        <v>106</v>
      </c>
      <c r="G53">
        <f t="shared" si="0"/>
        <v>374</v>
      </c>
    </row>
    <row r="54" spans="1:7" ht="12.75">
      <c r="A54" s="1">
        <f t="shared" si="1"/>
        <v>53</v>
      </c>
      <c r="B54" t="str">
        <f>Input!P5</f>
        <v>Courtney Yaldoo</v>
      </c>
      <c r="C54" t="str">
        <f>Input!Q5</f>
        <v>South Lyon East</v>
      </c>
      <c r="D54">
        <f>Input!R5</f>
        <v>144</v>
      </c>
      <c r="E54">
        <f>Input!S5</f>
        <v>114</v>
      </c>
      <c r="F54">
        <f>Input!T5</f>
        <v>115</v>
      </c>
      <c r="G54">
        <f t="shared" si="0"/>
        <v>373</v>
      </c>
    </row>
    <row r="55" spans="1:7" ht="12.75">
      <c r="A55" s="1">
        <f t="shared" si="1"/>
        <v>54</v>
      </c>
      <c r="B55" t="str">
        <f>Input!P209</f>
        <v>Alexis Roof</v>
      </c>
      <c r="C55" t="str">
        <f>Input!Q209</f>
        <v>Flint Kearsley</v>
      </c>
      <c r="D55">
        <f>Input!R209</f>
        <v>173</v>
      </c>
      <c r="E55">
        <f>Input!S209</f>
        <v>189</v>
      </c>
      <c r="F55">
        <f>Input!T209</f>
        <v>0</v>
      </c>
      <c r="G55">
        <f t="shared" si="0"/>
        <v>362</v>
      </c>
    </row>
    <row r="56" spans="1:7" ht="12.75">
      <c r="A56" s="1">
        <f t="shared" si="1"/>
        <v>55</v>
      </c>
      <c r="B56" t="str">
        <f>Input!P212</f>
        <v>Mary Wheeler</v>
      </c>
      <c r="C56" t="str">
        <f>Input!Q212</f>
        <v>Flint Kearsley</v>
      </c>
      <c r="D56">
        <f>Input!R212</f>
        <v>0</v>
      </c>
      <c r="E56">
        <f>Input!S212</f>
        <v>202</v>
      </c>
      <c r="F56">
        <f>Input!T212</f>
        <v>159</v>
      </c>
      <c r="G56">
        <f t="shared" si="0"/>
        <v>361</v>
      </c>
    </row>
    <row r="57" spans="1:7" ht="12.75">
      <c r="A57" s="1">
        <f t="shared" si="1"/>
        <v>56</v>
      </c>
      <c r="B57" t="str">
        <f>Input!P125</f>
        <v>Brooke Spillane</v>
      </c>
      <c r="C57" t="str">
        <f>Input!Q125</f>
        <v>Sandusky</v>
      </c>
      <c r="D57">
        <f>Input!R125</f>
        <v>124</v>
      </c>
      <c r="E57">
        <f>Input!S125</f>
        <v>101</v>
      </c>
      <c r="F57">
        <f>Input!T125</f>
        <v>135</v>
      </c>
      <c r="G57">
        <f t="shared" si="0"/>
        <v>360</v>
      </c>
    </row>
    <row r="58" spans="1:7" ht="12.75">
      <c r="A58" s="1">
        <f t="shared" si="1"/>
        <v>57</v>
      </c>
      <c r="B58" t="str">
        <f>Input!P122</f>
        <v>Ashlyn Robinson</v>
      </c>
      <c r="C58" t="str">
        <f>Input!Q122</f>
        <v>Sandusky</v>
      </c>
      <c r="D58">
        <f>Input!R122</f>
        <v>129</v>
      </c>
      <c r="E58">
        <f>Input!S122</f>
        <v>120</v>
      </c>
      <c r="F58">
        <f>Input!T122</f>
        <v>107</v>
      </c>
      <c r="G58">
        <f t="shared" si="0"/>
        <v>356</v>
      </c>
    </row>
    <row r="59" spans="1:7" ht="12.75">
      <c r="A59" s="1">
        <f t="shared" si="1"/>
        <v>58</v>
      </c>
      <c r="B59" t="str">
        <f>Input!P176</f>
        <v>Olivia Gwizdala</v>
      </c>
      <c r="C59" t="str">
        <f>Input!Q176</f>
        <v>Bay City John Glenn</v>
      </c>
      <c r="D59">
        <f>Input!R176</f>
        <v>128</v>
      </c>
      <c r="E59">
        <f>Input!S176</f>
        <v>122</v>
      </c>
      <c r="F59">
        <f>Input!T176</f>
        <v>104</v>
      </c>
      <c r="G59">
        <f t="shared" si="0"/>
        <v>354</v>
      </c>
    </row>
    <row r="60" spans="1:7" ht="12.75">
      <c r="A60" s="1">
        <f t="shared" si="1"/>
        <v>59</v>
      </c>
      <c r="B60" t="str">
        <f>Input!P52</f>
        <v>Kirsten Mikkola</v>
      </c>
      <c r="C60" t="str">
        <f>Input!Q52</f>
        <v>Tawas</v>
      </c>
      <c r="D60">
        <f>Input!R52</f>
        <v>100</v>
      </c>
      <c r="E60">
        <f>Input!S52</f>
        <v>93</v>
      </c>
      <c r="F60">
        <f>Input!T52</f>
        <v>152</v>
      </c>
      <c r="G60">
        <f t="shared" si="0"/>
        <v>345</v>
      </c>
    </row>
    <row r="61" spans="1:7" ht="12.75">
      <c r="A61" s="1">
        <f t="shared" si="1"/>
        <v>60</v>
      </c>
      <c r="B61" t="str">
        <f>Input!P137</f>
        <v>Allyson Sand</v>
      </c>
      <c r="C61" t="str">
        <f>Input!Q137</f>
        <v>L'Anse Creuse North</v>
      </c>
      <c r="D61">
        <f>Input!R137</f>
        <v>103</v>
      </c>
      <c r="E61">
        <f>Input!S137</f>
        <v>121</v>
      </c>
      <c r="F61">
        <f>Input!T137</f>
        <v>114</v>
      </c>
      <c r="G61">
        <f t="shared" si="0"/>
        <v>338</v>
      </c>
    </row>
    <row r="62" spans="1:7" ht="12.75">
      <c r="A62" s="1">
        <f t="shared" si="1"/>
        <v>61</v>
      </c>
      <c r="B62" t="str">
        <f>Input!P150</f>
        <v>Caroline Czyzewski</v>
      </c>
      <c r="C62" t="str">
        <f>Input!Q150</f>
        <v>Bay City All Saints</v>
      </c>
      <c r="D62">
        <f>Input!R150</f>
        <v>103</v>
      </c>
      <c r="E62">
        <f>Input!S150</f>
        <v>103</v>
      </c>
      <c r="F62">
        <f>Input!T150</f>
        <v>126</v>
      </c>
      <c r="G62">
        <f t="shared" si="0"/>
        <v>332</v>
      </c>
    </row>
    <row r="63" spans="1:7" ht="12.75">
      <c r="A63" s="1">
        <f t="shared" si="1"/>
        <v>62</v>
      </c>
      <c r="B63" t="str">
        <f>Input!P207</f>
        <v>Karlee Griffin</v>
      </c>
      <c r="C63" t="str">
        <f>Input!Q207</f>
        <v>Flint Kearsley</v>
      </c>
      <c r="D63">
        <f>Input!R207</f>
        <v>132</v>
      </c>
      <c r="E63">
        <f>Input!S207</f>
        <v>0</v>
      </c>
      <c r="F63">
        <f>Input!T207</f>
        <v>193</v>
      </c>
      <c r="G63">
        <f t="shared" si="0"/>
        <v>325</v>
      </c>
    </row>
    <row r="64" spans="1:7" ht="12.75">
      <c r="A64" s="1">
        <f t="shared" si="1"/>
        <v>63</v>
      </c>
      <c r="B64" t="str">
        <f>Input!P194</f>
        <v>Madalyn Czarski</v>
      </c>
      <c r="C64" t="str">
        <f>Input!Q194</f>
        <v>Sterling Heights Stevenson</v>
      </c>
      <c r="D64">
        <f>Input!R194</f>
        <v>135</v>
      </c>
      <c r="E64">
        <f>Input!S194</f>
        <v>0</v>
      </c>
      <c r="F64">
        <f>Input!T194</f>
        <v>185</v>
      </c>
      <c r="G64">
        <f t="shared" si="0"/>
        <v>320</v>
      </c>
    </row>
    <row r="65" spans="1:7" ht="12.75">
      <c r="A65" s="1">
        <f t="shared" si="1"/>
        <v>64</v>
      </c>
      <c r="B65" t="str">
        <f>Input!P149</f>
        <v>Chelsea Potvin</v>
      </c>
      <c r="C65" t="str">
        <f>Input!Q149</f>
        <v>Bay City All Saints</v>
      </c>
      <c r="D65">
        <f>Input!R149</f>
        <v>151</v>
      </c>
      <c r="E65">
        <f>Input!S149</f>
        <v>67</v>
      </c>
      <c r="F65">
        <f>Input!T149</f>
        <v>99</v>
      </c>
      <c r="G65">
        <f t="shared" si="0"/>
        <v>317</v>
      </c>
    </row>
    <row r="66" spans="1:7" ht="12.75">
      <c r="A66" s="1">
        <f t="shared" si="1"/>
        <v>65</v>
      </c>
      <c r="B66" t="str">
        <f>Input!P126</f>
        <v>Keylea Davis</v>
      </c>
      <c r="C66" t="str">
        <f>Input!Q126</f>
        <v>Sandusky</v>
      </c>
      <c r="D66">
        <f>Input!R126</f>
        <v>110</v>
      </c>
      <c r="E66">
        <f>Input!S126</f>
        <v>120</v>
      </c>
      <c r="F66">
        <f>Input!T126</f>
        <v>81</v>
      </c>
      <c r="G66">
        <f aca="true" t="shared" si="2" ref="G66:G129">SUM(D66:F66)</f>
        <v>311</v>
      </c>
    </row>
    <row r="67" spans="1:7" ht="12.75">
      <c r="A67" s="1">
        <f t="shared" si="1"/>
        <v>66</v>
      </c>
      <c r="B67" t="str">
        <f>Input!P41</f>
        <v>Olivia Spaller</v>
      </c>
      <c r="C67" t="str">
        <f>Input!Q41</f>
        <v>South Lyon</v>
      </c>
      <c r="D67">
        <f>Input!R41</f>
        <v>165</v>
      </c>
      <c r="E67">
        <f>Input!S41</f>
        <v>145</v>
      </c>
      <c r="F67">
        <f>Input!T41</f>
        <v>0</v>
      </c>
      <c r="G67">
        <f t="shared" si="2"/>
        <v>310</v>
      </c>
    </row>
    <row r="68" spans="1:7" ht="12.75">
      <c r="A68" s="1">
        <f aca="true" t="shared" si="3" ref="A68:A131">A67+1</f>
        <v>67</v>
      </c>
      <c r="B68" t="str">
        <f>Input!P211</f>
        <v>Samantha Timm</v>
      </c>
      <c r="C68" t="str">
        <f>Input!Q211</f>
        <v>Flint Kearsley</v>
      </c>
      <c r="D68">
        <f>Input!R211</f>
        <v>147</v>
      </c>
      <c r="E68">
        <f>Input!S211</f>
        <v>0</v>
      </c>
      <c r="F68">
        <f>Input!T211</f>
        <v>156</v>
      </c>
      <c r="G68">
        <f t="shared" si="2"/>
        <v>303</v>
      </c>
    </row>
    <row r="69" spans="1:7" ht="12.75">
      <c r="A69" s="1">
        <f t="shared" si="3"/>
        <v>68</v>
      </c>
      <c r="B69" t="str">
        <f>Input!P152</f>
        <v>Elyse Grekowitcz</v>
      </c>
      <c r="C69" t="str">
        <f>Input!Q152</f>
        <v>Bay City All Saints</v>
      </c>
      <c r="D69">
        <f>Input!R152</f>
        <v>115</v>
      </c>
      <c r="E69">
        <f>Input!S152</f>
        <v>90</v>
      </c>
      <c r="F69">
        <f>Input!T152</f>
        <v>93</v>
      </c>
      <c r="G69">
        <f t="shared" si="2"/>
        <v>298</v>
      </c>
    </row>
    <row r="70" spans="1:7" ht="12.75">
      <c r="A70" s="1">
        <f t="shared" si="3"/>
        <v>69</v>
      </c>
      <c r="B70" t="str">
        <f>Input!P162</f>
        <v>Taelynn Robinson</v>
      </c>
      <c r="C70" t="str">
        <f>Input!Q162</f>
        <v>Sturgis</v>
      </c>
      <c r="D70">
        <f>Input!R162</f>
        <v>0</v>
      </c>
      <c r="E70">
        <f>Input!S162</f>
        <v>156</v>
      </c>
      <c r="F70">
        <f>Input!T162</f>
        <v>140</v>
      </c>
      <c r="G70">
        <f t="shared" si="2"/>
        <v>296</v>
      </c>
    </row>
    <row r="71" spans="1:7" ht="12.75">
      <c r="A71" s="1">
        <f t="shared" si="3"/>
        <v>70</v>
      </c>
      <c r="B71" t="str">
        <f>Input!P79</f>
        <v>Faith Bell</v>
      </c>
      <c r="C71" t="str">
        <f>Input!Q79</f>
        <v>Bay City Western</v>
      </c>
      <c r="D71">
        <f>Input!R79</f>
        <v>118</v>
      </c>
      <c r="E71">
        <f>Input!S79</f>
        <v>0</v>
      </c>
      <c r="F71">
        <f>Input!T79</f>
        <v>163</v>
      </c>
      <c r="G71">
        <f t="shared" si="2"/>
        <v>281</v>
      </c>
    </row>
    <row r="72" spans="1:7" ht="12.75">
      <c r="A72" s="1">
        <f t="shared" si="3"/>
        <v>71</v>
      </c>
      <c r="B72" t="str">
        <f>Input!P100</f>
        <v>Britney Passmore</v>
      </c>
      <c r="C72" t="str">
        <f>Input!Q100</f>
        <v>Swartz Creek</v>
      </c>
      <c r="D72">
        <f>Input!R100</f>
        <v>142</v>
      </c>
      <c r="E72">
        <f>Input!S100</f>
        <v>136</v>
      </c>
      <c r="F72">
        <f>Input!T100</f>
        <v>0</v>
      </c>
      <c r="G72">
        <f t="shared" si="2"/>
        <v>278</v>
      </c>
    </row>
    <row r="73" spans="1:7" ht="12.75">
      <c r="A73" s="1">
        <f t="shared" si="3"/>
        <v>72</v>
      </c>
      <c r="B73" t="str">
        <f>Input!P175</f>
        <v>Camorra Reinbolt</v>
      </c>
      <c r="C73" t="str">
        <f>Input!Q175</f>
        <v>Bay City John Glenn</v>
      </c>
      <c r="D73">
        <f>Input!R175</f>
        <v>125</v>
      </c>
      <c r="E73">
        <f>Input!S175</f>
        <v>0</v>
      </c>
      <c r="F73">
        <f>Input!T175</f>
        <v>136</v>
      </c>
      <c r="G73">
        <f t="shared" si="2"/>
        <v>261</v>
      </c>
    </row>
    <row r="74" spans="1:7" ht="12.75">
      <c r="A74" s="1">
        <f t="shared" si="3"/>
        <v>73</v>
      </c>
      <c r="B74" t="str">
        <f>Input!P99</f>
        <v>Tori Vanderkuur</v>
      </c>
      <c r="C74" t="str">
        <f>Input!Q99</f>
        <v>Swartz Creek</v>
      </c>
      <c r="D74">
        <f>Input!R99</f>
        <v>0</v>
      </c>
      <c r="E74">
        <f>Input!S99</f>
        <v>143</v>
      </c>
      <c r="F74">
        <f>Input!T99</f>
        <v>116</v>
      </c>
      <c r="G74">
        <f t="shared" si="2"/>
        <v>259</v>
      </c>
    </row>
    <row r="75" spans="1:7" ht="12.75">
      <c r="A75" s="1">
        <f t="shared" si="3"/>
        <v>74</v>
      </c>
      <c r="B75" t="str">
        <f>Input!P4</f>
        <v>Ashley Barati</v>
      </c>
      <c r="C75" t="str">
        <f>Input!Q4</f>
        <v>South Lyon East</v>
      </c>
      <c r="D75">
        <f>Input!R4</f>
        <v>106</v>
      </c>
      <c r="E75">
        <f>Input!S4</f>
        <v>0</v>
      </c>
      <c r="F75">
        <f>Input!T4</f>
        <v>153</v>
      </c>
      <c r="G75">
        <f t="shared" si="2"/>
        <v>259</v>
      </c>
    </row>
    <row r="76" spans="1:7" ht="12.75">
      <c r="A76" s="1">
        <f t="shared" si="3"/>
        <v>75</v>
      </c>
      <c r="B76" t="str">
        <f>Input!P32</f>
        <v>Morgan Coon</v>
      </c>
      <c r="C76" t="str">
        <f>Input!Q32</f>
        <v>Grand Blanc</v>
      </c>
      <c r="D76">
        <f>Input!R32</f>
        <v>0</v>
      </c>
      <c r="E76">
        <f>Input!S32</f>
        <v>159</v>
      </c>
      <c r="F76">
        <f>Input!T32</f>
        <v>98</v>
      </c>
      <c r="G76">
        <f t="shared" si="2"/>
        <v>257</v>
      </c>
    </row>
    <row r="77" spans="1:7" ht="12.75">
      <c r="A77" s="1">
        <f t="shared" si="3"/>
        <v>76</v>
      </c>
      <c r="B77" t="str">
        <f>Input!P7</f>
        <v>Kierra Hamblin</v>
      </c>
      <c r="C77" t="str">
        <f>Input!Q7</f>
        <v>South Lyon East</v>
      </c>
      <c r="D77">
        <f>Input!R7</f>
        <v>0</v>
      </c>
      <c r="E77">
        <f>Input!S7</f>
        <v>120</v>
      </c>
      <c r="F77">
        <f>Input!T7</f>
        <v>133</v>
      </c>
      <c r="G77">
        <f t="shared" si="2"/>
        <v>253</v>
      </c>
    </row>
    <row r="78" spans="1:7" ht="12.75">
      <c r="A78" s="1">
        <f t="shared" si="3"/>
        <v>77</v>
      </c>
      <c r="B78" t="str">
        <f>Input!P127</f>
        <v>Jamie Hineman</v>
      </c>
      <c r="C78" t="str">
        <f>Input!Q127</f>
        <v>Sandusky</v>
      </c>
      <c r="D78">
        <f>Input!R127</f>
        <v>95</v>
      </c>
      <c r="E78">
        <f>Input!S127</f>
        <v>75</v>
      </c>
      <c r="F78">
        <f>Input!T127</f>
        <v>73</v>
      </c>
      <c r="G78">
        <f t="shared" si="2"/>
        <v>243</v>
      </c>
    </row>
    <row r="79" spans="1:7" ht="12.75">
      <c r="A79" s="1">
        <f t="shared" si="3"/>
        <v>78</v>
      </c>
      <c r="B79" t="str">
        <f>Input!P3</f>
        <v>Ashton Rider</v>
      </c>
      <c r="C79" t="str">
        <f>Input!Q3</f>
        <v>South Lyon East</v>
      </c>
      <c r="D79">
        <f>Input!R3</f>
        <v>133</v>
      </c>
      <c r="E79">
        <f>Input!S3</f>
        <v>107</v>
      </c>
      <c r="F79">
        <f>Input!T3</f>
        <v>0</v>
      </c>
      <c r="G79">
        <f t="shared" si="2"/>
        <v>240</v>
      </c>
    </row>
    <row r="80" spans="1:7" ht="12.75">
      <c r="A80" s="1">
        <f t="shared" si="3"/>
        <v>79</v>
      </c>
      <c r="B80" t="str">
        <f>Input!P166</f>
        <v>SS</v>
      </c>
      <c r="C80" t="str">
        <f>Input!Q166</f>
        <v>Sturgis</v>
      </c>
      <c r="D80">
        <f>Input!R166</f>
        <v>135</v>
      </c>
      <c r="E80">
        <f>Input!S166</f>
        <v>104</v>
      </c>
      <c r="F80">
        <f>Input!T166</f>
        <v>0</v>
      </c>
      <c r="G80">
        <f t="shared" si="2"/>
        <v>239</v>
      </c>
    </row>
    <row r="81" spans="1:7" ht="12.75">
      <c r="A81" s="1">
        <f t="shared" si="3"/>
        <v>80</v>
      </c>
      <c r="B81" t="str">
        <f>Input!P26</f>
        <v>Megan Martin</v>
      </c>
      <c r="C81" t="str">
        <f>Input!Q26</f>
        <v>Grand Blanc</v>
      </c>
      <c r="D81">
        <f>Input!R26</f>
        <v>122</v>
      </c>
      <c r="E81">
        <f>Input!S26</f>
        <v>116</v>
      </c>
      <c r="F81">
        <f>Input!T26</f>
        <v>0</v>
      </c>
      <c r="G81">
        <f t="shared" si="2"/>
        <v>238</v>
      </c>
    </row>
    <row r="82" spans="1:7" ht="12.75">
      <c r="A82" s="1">
        <f t="shared" si="3"/>
        <v>81</v>
      </c>
      <c r="B82" t="str">
        <f>Input!P173</f>
        <v>Madison Jones</v>
      </c>
      <c r="C82" t="str">
        <f>Input!Q173</f>
        <v>Bay City John Glenn</v>
      </c>
      <c r="D82">
        <f>Input!R173</f>
        <v>88</v>
      </c>
      <c r="E82">
        <f>Input!S173</f>
        <v>0</v>
      </c>
      <c r="F82">
        <f>Input!T173</f>
        <v>144</v>
      </c>
      <c r="G82">
        <f t="shared" si="2"/>
        <v>232</v>
      </c>
    </row>
    <row r="83" spans="1:7" ht="12.75">
      <c r="A83" s="1">
        <f t="shared" si="3"/>
        <v>82</v>
      </c>
      <c r="B83" t="str">
        <f>Input!P65</f>
        <v>Victoria Roe</v>
      </c>
      <c r="C83" t="str">
        <f>Input!Q65</f>
        <v>Carman Ainsworth</v>
      </c>
      <c r="D83">
        <f>Input!R65</f>
        <v>119</v>
      </c>
      <c r="E83">
        <f>Input!S65</f>
        <v>0</v>
      </c>
      <c r="F83">
        <f>Input!T65</f>
        <v>111</v>
      </c>
      <c r="G83">
        <f t="shared" si="2"/>
        <v>230</v>
      </c>
    </row>
    <row r="84" spans="1:7" ht="12.75">
      <c r="A84" s="1">
        <f t="shared" si="3"/>
        <v>83</v>
      </c>
      <c r="B84" t="str">
        <f>Input!P92</f>
        <v>SS</v>
      </c>
      <c r="C84" t="str">
        <f>Input!Q92</f>
        <v>Owosso</v>
      </c>
      <c r="D84">
        <f>Input!R92</f>
        <v>0</v>
      </c>
      <c r="E84">
        <f>Input!S92</f>
        <v>104</v>
      </c>
      <c r="F84">
        <f>Input!T92</f>
        <v>117</v>
      </c>
      <c r="G84">
        <f t="shared" si="2"/>
        <v>221</v>
      </c>
    </row>
    <row r="85" spans="1:7" ht="12.75">
      <c r="A85" s="1">
        <f t="shared" si="3"/>
        <v>84</v>
      </c>
      <c r="B85" t="str">
        <f>Input!P28</f>
        <v>Isabella Nappi</v>
      </c>
      <c r="C85" t="str">
        <f>Input!Q28</f>
        <v>Grand Blanc</v>
      </c>
      <c r="D85">
        <f>Input!R28</f>
        <v>104</v>
      </c>
      <c r="E85">
        <f>Input!S28</f>
        <v>0</v>
      </c>
      <c r="F85">
        <f>Input!T28</f>
        <v>109</v>
      </c>
      <c r="G85">
        <f t="shared" si="2"/>
        <v>213</v>
      </c>
    </row>
    <row r="86" spans="1:7" ht="12.75">
      <c r="A86" s="1">
        <f t="shared" si="3"/>
        <v>85</v>
      </c>
      <c r="B86" t="str">
        <f>Input!P53</f>
        <v>Ashley Johnson</v>
      </c>
      <c r="C86" t="str">
        <f>Input!Q53</f>
        <v>Tawas</v>
      </c>
      <c r="D86">
        <f>Input!R53</f>
        <v>118</v>
      </c>
      <c r="E86">
        <f>Input!S53</f>
        <v>71</v>
      </c>
      <c r="F86">
        <f>Input!T53</f>
        <v>0</v>
      </c>
      <c r="G86">
        <f t="shared" si="2"/>
        <v>189</v>
      </c>
    </row>
    <row r="87" spans="1:7" ht="12.75">
      <c r="A87" s="1">
        <f t="shared" si="3"/>
        <v>86</v>
      </c>
      <c r="B87" t="str">
        <f>Input!P51</f>
        <v>Jordan Thacker</v>
      </c>
      <c r="C87" t="str">
        <f>Input!Q51</f>
        <v>Tawas</v>
      </c>
      <c r="D87">
        <f>Input!R51</f>
        <v>0</v>
      </c>
      <c r="E87">
        <f>Input!S51</f>
        <v>100</v>
      </c>
      <c r="F87">
        <f>Input!T51</f>
        <v>73</v>
      </c>
      <c r="G87">
        <f t="shared" si="2"/>
        <v>173</v>
      </c>
    </row>
    <row r="88" spans="1:7" ht="12.75">
      <c r="A88" s="1">
        <f t="shared" si="3"/>
        <v>87</v>
      </c>
      <c r="B88" t="str">
        <f>Input!P210</f>
        <v>Allison Robbins</v>
      </c>
      <c r="C88" t="str">
        <f>Input!Q210</f>
        <v>Flint Kearsley</v>
      </c>
      <c r="D88">
        <f>Input!R210</f>
        <v>0</v>
      </c>
      <c r="E88">
        <f>Input!S210</f>
        <v>170</v>
      </c>
      <c r="F88">
        <f>Input!T210</f>
        <v>0</v>
      </c>
      <c r="G88">
        <f t="shared" si="2"/>
        <v>170</v>
      </c>
    </row>
    <row r="89" spans="1:7" ht="12.75">
      <c r="A89" s="1">
        <f t="shared" si="3"/>
        <v>88</v>
      </c>
      <c r="B89" t="str">
        <f>Input!P74</f>
        <v>Allyson Houlihan</v>
      </c>
      <c r="C89" t="str">
        <f>Input!Q74</f>
        <v>Bay City Western</v>
      </c>
      <c r="D89">
        <f>Input!R74</f>
        <v>0</v>
      </c>
      <c r="E89">
        <f>Input!S74</f>
        <v>169</v>
      </c>
      <c r="F89">
        <f>Input!T74</f>
        <v>0</v>
      </c>
      <c r="G89">
        <f t="shared" si="2"/>
        <v>169</v>
      </c>
    </row>
    <row r="90" spans="1:7" ht="12.75">
      <c r="A90" s="1">
        <f t="shared" si="3"/>
        <v>89</v>
      </c>
      <c r="B90" t="str">
        <f>Input!P160</f>
        <v>Jessica Tschannen</v>
      </c>
      <c r="C90" t="str">
        <f>Input!Q160</f>
        <v>Sturgis</v>
      </c>
      <c r="D90">
        <f>Input!R160</f>
        <v>0</v>
      </c>
      <c r="E90">
        <f>Input!S160</f>
        <v>0</v>
      </c>
      <c r="F90">
        <f>Input!T160</f>
        <v>165</v>
      </c>
      <c r="G90">
        <f t="shared" si="2"/>
        <v>165</v>
      </c>
    </row>
    <row r="91" spans="1:7" ht="12.75">
      <c r="A91" s="1">
        <f t="shared" si="3"/>
        <v>90</v>
      </c>
      <c r="B91" t="str">
        <f>Input!P101</f>
        <v>Kim Matus</v>
      </c>
      <c r="C91" t="str">
        <f>Input!Q101</f>
        <v>Swartz Creek</v>
      </c>
      <c r="D91">
        <f>Input!R101</f>
        <v>0</v>
      </c>
      <c r="E91">
        <f>Input!S101</f>
        <v>0</v>
      </c>
      <c r="F91">
        <f>Input!T101</f>
        <v>150</v>
      </c>
      <c r="G91">
        <f t="shared" si="2"/>
        <v>150</v>
      </c>
    </row>
    <row r="92" spans="1:7" ht="12.75">
      <c r="A92" s="1">
        <f t="shared" si="3"/>
        <v>91</v>
      </c>
      <c r="B92" t="str">
        <f>Input!P159</f>
        <v>Samantha Fitzsimmons</v>
      </c>
      <c r="C92" t="str">
        <f>Input!Q159</f>
        <v>Sturgis</v>
      </c>
      <c r="D92">
        <f>Input!R159</f>
        <v>143</v>
      </c>
      <c r="E92">
        <f>Input!S159</f>
        <v>0</v>
      </c>
      <c r="F92">
        <f>Input!T159</f>
        <v>0</v>
      </c>
      <c r="G92">
        <f t="shared" si="2"/>
        <v>143</v>
      </c>
    </row>
    <row r="93" spans="1:7" ht="12.75">
      <c r="A93" s="1">
        <f t="shared" si="3"/>
        <v>92</v>
      </c>
      <c r="B93" t="str">
        <f>Input!P50</f>
        <v>Destiny Lacy</v>
      </c>
      <c r="C93" t="str">
        <f>Input!Q50</f>
        <v>Tawas</v>
      </c>
      <c r="D93">
        <f>Input!R50</f>
        <v>74</v>
      </c>
      <c r="E93">
        <f>Input!S50</f>
        <v>0</v>
      </c>
      <c r="F93">
        <f>Input!T50</f>
        <v>68</v>
      </c>
      <c r="G93">
        <f t="shared" si="2"/>
        <v>142</v>
      </c>
    </row>
    <row r="94" spans="1:7" ht="12.75">
      <c r="A94" s="1">
        <f t="shared" si="3"/>
        <v>93</v>
      </c>
      <c r="B94" t="str">
        <f>Input!P76</f>
        <v>Rebecca Dengel</v>
      </c>
      <c r="C94" t="str">
        <f>Input!Q76</f>
        <v>Bay City Western</v>
      </c>
      <c r="D94">
        <f>Input!R76</f>
        <v>134</v>
      </c>
      <c r="E94">
        <f>Input!S76</f>
        <v>0</v>
      </c>
      <c r="F94">
        <f>Input!T76</f>
        <v>0</v>
      </c>
      <c r="G94">
        <f t="shared" si="2"/>
        <v>134</v>
      </c>
    </row>
    <row r="95" spans="1:7" ht="12.75">
      <c r="A95" s="1">
        <f t="shared" si="3"/>
        <v>94</v>
      </c>
      <c r="B95" t="str">
        <f>Input!P81</f>
        <v>SS</v>
      </c>
      <c r="C95" t="str">
        <f>Input!Q81</f>
        <v>Bay City Western</v>
      </c>
      <c r="D95">
        <f>Input!R81</f>
        <v>0</v>
      </c>
      <c r="E95">
        <f>Input!S81</f>
        <v>0</v>
      </c>
      <c r="F95">
        <f>Input!T81</f>
        <v>130</v>
      </c>
      <c r="G95">
        <f t="shared" si="2"/>
        <v>130</v>
      </c>
    </row>
    <row r="96" spans="1:7" ht="12.75">
      <c r="A96" s="1">
        <f t="shared" si="3"/>
        <v>95</v>
      </c>
      <c r="B96" t="str">
        <f>Input!P29</f>
        <v>Emily Kelly</v>
      </c>
      <c r="C96" t="str">
        <f>Input!Q29</f>
        <v>Grand Blanc</v>
      </c>
      <c r="D96">
        <f>Input!R29</f>
        <v>0</v>
      </c>
      <c r="E96">
        <f>Input!S29</f>
        <v>125</v>
      </c>
      <c r="F96">
        <f>Input!T29</f>
        <v>0</v>
      </c>
      <c r="G96">
        <f t="shared" si="2"/>
        <v>125</v>
      </c>
    </row>
    <row r="97" spans="1:7" ht="12.75">
      <c r="A97" s="1">
        <f t="shared" si="3"/>
        <v>96</v>
      </c>
      <c r="B97" t="str">
        <f>Input!P75</f>
        <v>Grace Allen</v>
      </c>
      <c r="C97" t="str">
        <f>Input!Q75</f>
        <v>Bay City Western</v>
      </c>
      <c r="D97">
        <f>Input!R75</f>
        <v>0</v>
      </c>
      <c r="E97">
        <f>Input!S75</f>
        <v>124</v>
      </c>
      <c r="F97">
        <f>Input!T75</f>
        <v>0</v>
      </c>
      <c r="G97">
        <f t="shared" si="2"/>
        <v>124</v>
      </c>
    </row>
    <row r="98" spans="1:7" ht="12.75">
      <c r="A98" s="1">
        <f t="shared" si="3"/>
        <v>97</v>
      </c>
      <c r="B98" t="str">
        <f>Input!P86</f>
        <v>Aubree Irish</v>
      </c>
      <c r="C98" t="str">
        <f>Input!Q86</f>
        <v>Owosso</v>
      </c>
      <c r="D98">
        <f>Input!R86</f>
        <v>123</v>
      </c>
      <c r="E98">
        <f>Input!S86</f>
        <v>0</v>
      </c>
      <c r="F98">
        <f>Input!T86</f>
        <v>0</v>
      </c>
      <c r="G98">
        <f t="shared" si="2"/>
        <v>123</v>
      </c>
    </row>
    <row r="99" spans="1:7" ht="12.75">
      <c r="A99" s="1">
        <f t="shared" si="3"/>
        <v>98</v>
      </c>
      <c r="B99" t="str">
        <f>Input!P197</f>
        <v>Marykate Pardington</v>
      </c>
      <c r="C99" t="str">
        <f>Input!Q197</f>
        <v>Sterling Heights Stevenson</v>
      </c>
      <c r="D99">
        <f>Input!R197</f>
        <v>0</v>
      </c>
      <c r="E99">
        <f>Input!S197</f>
        <v>116</v>
      </c>
      <c r="F99">
        <f>Input!T197</f>
        <v>0</v>
      </c>
      <c r="G99">
        <f t="shared" si="2"/>
        <v>116</v>
      </c>
    </row>
    <row r="100" spans="1:7" ht="12.75">
      <c r="A100" s="1">
        <f t="shared" si="3"/>
        <v>99</v>
      </c>
      <c r="B100" t="str">
        <f>Input!P27</f>
        <v>Kailey Mize</v>
      </c>
      <c r="C100" t="str">
        <f>Input!Q27</f>
        <v>Grand Blanc</v>
      </c>
      <c r="D100">
        <f>Input!R27</f>
        <v>112</v>
      </c>
      <c r="E100">
        <f>Input!S27</f>
        <v>0</v>
      </c>
      <c r="F100">
        <f>Input!T27</f>
        <v>0</v>
      </c>
      <c r="G100">
        <f t="shared" si="2"/>
        <v>112</v>
      </c>
    </row>
    <row r="101" spans="1:7" ht="12.75">
      <c r="A101" s="1">
        <f t="shared" si="3"/>
        <v>100</v>
      </c>
      <c r="B101" t="str">
        <f>Input!P66</f>
        <v>Angie Pointer</v>
      </c>
      <c r="C101" t="str">
        <f>Input!Q66</f>
        <v>Carman Ainsworth</v>
      </c>
      <c r="D101">
        <f>Input!R66</f>
        <v>0</v>
      </c>
      <c r="E101">
        <f>Input!S66</f>
        <v>106</v>
      </c>
      <c r="F101">
        <f>Input!T66</f>
        <v>0</v>
      </c>
      <c r="G101">
        <f t="shared" si="2"/>
        <v>106</v>
      </c>
    </row>
    <row r="102" spans="1:7" ht="12.75">
      <c r="A102" s="1">
        <f t="shared" si="3"/>
        <v>101</v>
      </c>
      <c r="B102" t="str">
        <f>Input!P102</f>
        <v>Jocelyn Brown</v>
      </c>
      <c r="C102" t="str">
        <f>Input!Q102</f>
        <v>Swartz Creek</v>
      </c>
      <c r="D102">
        <f>Input!R102</f>
        <v>103</v>
      </c>
      <c r="E102">
        <f>Input!S102</f>
        <v>0</v>
      </c>
      <c r="F102">
        <f>Input!T102</f>
        <v>0</v>
      </c>
      <c r="G102">
        <f t="shared" si="2"/>
        <v>103</v>
      </c>
    </row>
    <row r="103" spans="1:7" ht="12.75">
      <c r="A103" s="1">
        <f t="shared" si="3"/>
        <v>102</v>
      </c>
      <c r="B103" t="str">
        <f>Input!P171</f>
        <v>Gabby Carlisle</v>
      </c>
      <c r="C103" t="str">
        <f>Input!Q171</f>
        <v>Bay City John Glenn</v>
      </c>
      <c r="D103">
        <f>Input!R171</f>
        <v>0</v>
      </c>
      <c r="E103">
        <f>Input!S171</f>
        <v>103</v>
      </c>
      <c r="F103">
        <f>Input!T171</f>
        <v>0</v>
      </c>
      <c r="G103">
        <f t="shared" si="2"/>
        <v>103</v>
      </c>
    </row>
    <row r="104" spans="1:7" ht="12.75">
      <c r="A104" s="1">
        <f t="shared" si="3"/>
        <v>103</v>
      </c>
      <c r="B104" t="str">
        <f>Input!P33</f>
        <v>SS</v>
      </c>
      <c r="C104" t="str">
        <f>Input!Q33</f>
        <v>Grand Blanc</v>
      </c>
      <c r="D104">
        <f>Input!R33</f>
        <v>0</v>
      </c>
      <c r="E104">
        <f>Input!S33</f>
        <v>0</v>
      </c>
      <c r="F104">
        <f>Input!T33</f>
        <v>100</v>
      </c>
      <c r="G104">
        <f t="shared" si="2"/>
        <v>100</v>
      </c>
    </row>
    <row r="105" spans="1:7" ht="12.75">
      <c r="A105" s="1">
        <f t="shared" si="3"/>
        <v>104</v>
      </c>
      <c r="B105" t="str">
        <f>Input!P172</f>
        <v>Sara Covaleski</v>
      </c>
      <c r="C105" t="str">
        <f>Input!Q172</f>
        <v>Bay City John Glenn</v>
      </c>
      <c r="D105">
        <f>Input!R172</f>
        <v>0</v>
      </c>
      <c r="E105">
        <f>Input!S172</f>
        <v>76</v>
      </c>
      <c r="F105">
        <f>Input!T172</f>
        <v>0</v>
      </c>
      <c r="G105">
        <f t="shared" si="2"/>
        <v>76</v>
      </c>
    </row>
    <row r="106" spans="1:7" ht="12.75">
      <c r="A106" s="1">
        <f t="shared" si="3"/>
        <v>105</v>
      </c>
      <c r="B106" t="str">
        <f>Input!P158</f>
        <v>Lauryn Hopkins</v>
      </c>
      <c r="C106" t="str">
        <f>Input!Q158</f>
        <v>Sturgis</v>
      </c>
      <c r="D106">
        <f>Input!R158</f>
        <v>0</v>
      </c>
      <c r="E106">
        <f>Input!S158</f>
        <v>0</v>
      </c>
      <c r="F106">
        <f>Input!T158</f>
        <v>0</v>
      </c>
      <c r="G106">
        <f t="shared" si="2"/>
        <v>0</v>
      </c>
    </row>
    <row r="107" spans="1:7" ht="12.75">
      <c r="A107" s="1">
        <f t="shared" si="3"/>
        <v>106</v>
      </c>
      <c r="B107" t="str">
        <f>Input!P123</f>
        <v>Allie Conner</v>
      </c>
      <c r="C107" t="str">
        <f>Input!Q123</f>
        <v>Sandusky</v>
      </c>
      <c r="D107">
        <f>Input!R123</f>
        <v>0</v>
      </c>
      <c r="E107">
        <f>Input!S123</f>
        <v>0</v>
      </c>
      <c r="F107">
        <f>Input!T123</f>
        <v>0</v>
      </c>
      <c r="G107">
        <f t="shared" si="2"/>
        <v>0</v>
      </c>
    </row>
    <row r="108" spans="1:7" ht="12.75">
      <c r="A108" s="1">
        <f t="shared" si="3"/>
        <v>107</v>
      </c>
      <c r="B108">
        <f>Input!P111</f>
        <v>0</v>
      </c>
      <c r="C108" t="str">
        <f>Input!Q111</f>
        <v>Oscoda</v>
      </c>
      <c r="D108">
        <f>Input!R111</f>
        <v>0</v>
      </c>
      <c r="E108">
        <f>Input!S111</f>
        <v>0</v>
      </c>
      <c r="F108">
        <f>Input!T111</f>
        <v>0</v>
      </c>
      <c r="G108">
        <f t="shared" si="2"/>
        <v>0</v>
      </c>
    </row>
    <row r="109" spans="1:7" ht="12.75">
      <c r="A109" s="1">
        <f t="shared" si="3"/>
        <v>108</v>
      </c>
      <c r="B109">
        <f>Input!P110</f>
        <v>0</v>
      </c>
      <c r="C109" t="str">
        <f>Input!Q110</f>
        <v>Oscoda</v>
      </c>
      <c r="D109">
        <f>Input!R110</f>
        <v>0</v>
      </c>
      <c r="E109">
        <f>Input!S110</f>
        <v>0</v>
      </c>
      <c r="F109">
        <f>Input!T110</f>
        <v>0</v>
      </c>
      <c r="G109">
        <f t="shared" si="2"/>
        <v>0</v>
      </c>
    </row>
    <row r="110" spans="1:7" ht="12.75">
      <c r="A110" s="1">
        <f t="shared" si="3"/>
        <v>109</v>
      </c>
      <c r="B110" t="str">
        <f>Input!P187</f>
        <v>SS</v>
      </c>
      <c r="C110" t="str">
        <f>Input!Q187</f>
        <v>Battle Creek Pennfield</v>
      </c>
      <c r="D110">
        <f>Input!R187</f>
        <v>0</v>
      </c>
      <c r="E110">
        <f>Input!S187</f>
        <v>0</v>
      </c>
      <c r="F110">
        <f>Input!T187</f>
        <v>0</v>
      </c>
      <c r="G110">
        <f t="shared" si="2"/>
        <v>0</v>
      </c>
    </row>
    <row r="111" spans="1:7" ht="12.75">
      <c r="A111" s="1">
        <f t="shared" si="3"/>
        <v>110</v>
      </c>
      <c r="B111">
        <f>Input!P222</f>
        <v>0</v>
      </c>
      <c r="C111">
        <f>Input!Q222</f>
        <v>0</v>
      </c>
      <c r="D111">
        <f>Input!R222</f>
        <v>0</v>
      </c>
      <c r="E111">
        <f>Input!S222</f>
        <v>0</v>
      </c>
      <c r="F111">
        <f>Input!T222</f>
        <v>0</v>
      </c>
      <c r="G111">
        <f t="shared" si="2"/>
        <v>0</v>
      </c>
    </row>
    <row r="112" spans="1:7" ht="12.75">
      <c r="A112" s="1">
        <f t="shared" si="3"/>
        <v>111</v>
      </c>
      <c r="B112">
        <f>Input!P220</f>
        <v>0</v>
      </c>
      <c r="C112">
        <f>Input!Q220</f>
        <v>0</v>
      </c>
      <c r="D112">
        <f>Input!R220</f>
        <v>0</v>
      </c>
      <c r="E112">
        <f>Input!S220</f>
        <v>0</v>
      </c>
      <c r="F112">
        <f>Input!T220</f>
        <v>0</v>
      </c>
      <c r="G112">
        <f t="shared" si="2"/>
        <v>0</v>
      </c>
    </row>
    <row r="113" spans="1:7" ht="12.75">
      <c r="A113" s="1">
        <f t="shared" si="3"/>
        <v>112</v>
      </c>
      <c r="B113" t="str">
        <f>Input!P141</f>
        <v>SS</v>
      </c>
      <c r="C113" t="str">
        <f>Input!Q141</f>
        <v>L'Anse Creuse North</v>
      </c>
      <c r="D113">
        <f>Input!R141</f>
        <v>0</v>
      </c>
      <c r="E113">
        <f>Input!S141</f>
        <v>0</v>
      </c>
      <c r="F113">
        <f>Input!T141</f>
        <v>0</v>
      </c>
      <c r="G113">
        <f t="shared" si="2"/>
        <v>0</v>
      </c>
    </row>
    <row r="114" spans="1:7" ht="12.75">
      <c r="A114" s="1">
        <f t="shared" si="3"/>
        <v>113</v>
      </c>
      <c r="B114">
        <f>Input!P218</f>
        <v>0</v>
      </c>
      <c r="C114">
        <f>Input!Q218</f>
        <v>0</v>
      </c>
      <c r="D114">
        <f>Input!R218</f>
        <v>0</v>
      </c>
      <c r="E114">
        <f>Input!S218</f>
        <v>0</v>
      </c>
      <c r="F114">
        <f>Input!T218</f>
        <v>0</v>
      </c>
      <c r="G114">
        <f t="shared" si="2"/>
        <v>0</v>
      </c>
    </row>
    <row r="115" spans="1:7" ht="12.75">
      <c r="A115" s="1">
        <f t="shared" si="3"/>
        <v>114</v>
      </c>
      <c r="B115">
        <f>Input!P221</f>
        <v>0</v>
      </c>
      <c r="C115">
        <f>Input!Q221</f>
        <v>0</v>
      </c>
      <c r="D115">
        <f>Input!R221</f>
        <v>0</v>
      </c>
      <c r="E115">
        <f>Input!S221</f>
        <v>0</v>
      </c>
      <c r="F115">
        <f>Input!T221</f>
        <v>0</v>
      </c>
      <c r="G115">
        <f t="shared" si="2"/>
        <v>0</v>
      </c>
    </row>
    <row r="116" spans="1:7" ht="12.75">
      <c r="A116" s="1">
        <f t="shared" si="3"/>
        <v>115</v>
      </c>
      <c r="B116" t="str">
        <f>Input!P151</f>
        <v>Rileigh Benson</v>
      </c>
      <c r="C116" t="str">
        <f>Input!Q151</f>
        <v>Bay City All Saints</v>
      </c>
      <c r="D116">
        <f>Input!R151</f>
        <v>0</v>
      </c>
      <c r="E116">
        <f>Input!S151</f>
        <v>0</v>
      </c>
      <c r="F116">
        <f>Input!T151</f>
        <v>0</v>
      </c>
      <c r="G116">
        <f t="shared" si="2"/>
        <v>0</v>
      </c>
    </row>
    <row r="117" spans="1:7" ht="12.75">
      <c r="A117" s="1">
        <f t="shared" si="3"/>
        <v>116</v>
      </c>
      <c r="B117" t="str">
        <f>Input!P146</f>
        <v>Lauryn Yonkey</v>
      </c>
      <c r="C117" t="str">
        <f>Input!Q146</f>
        <v>Bay City All Saints</v>
      </c>
      <c r="D117">
        <f>Input!R146</f>
        <v>0</v>
      </c>
      <c r="E117">
        <f>Input!S146</f>
        <v>0</v>
      </c>
      <c r="F117">
        <f>Input!T146</f>
        <v>0</v>
      </c>
      <c r="G117">
        <f t="shared" si="2"/>
        <v>0</v>
      </c>
    </row>
    <row r="118" spans="1:7" ht="12.75">
      <c r="A118" s="1">
        <f t="shared" si="3"/>
        <v>117</v>
      </c>
      <c r="B118">
        <f>Input!P219</f>
        <v>0</v>
      </c>
      <c r="C118">
        <f>Input!Q219</f>
        <v>0</v>
      </c>
      <c r="D118">
        <f>Input!R219</f>
        <v>0</v>
      </c>
      <c r="E118">
        <f>Input!S219</f>
        <v>0</v>
      </c>
      <c r="F118">
        <f>Input!T219</f>
        <v>0</v>
      </c>
      <c r="G118">
        <f t="shared" si="2"/>
        <v>0</v>
      </c>
    </row>
    <row r="119" spans="1:7" ht="12.75">
      <c r="A119" s="1">
        <f t="shared" si="3"/>
        <v>118</v>
      </c>
      <c r="B119" t="str">
        <f>Input!P43</f>
        <v>Brooke Werner</v>
      </c>
      <c r="C119" t="str">
        <f>Input!Q43</f>
        <v>South Lyon</v>
      </c>
      <c r="D119">
        <f>Input!R43</f>
        <v>0</v>
      </c>
      <c r="E119">
        <f>Input!S43</f>
        <v>0</v>
      </c>
      <c r="F119">
        <f>Input!T43</f>
        <v>0</v>
      </c>
      <c r="G119">
        <f t="shared" si="2"/>
        <v>0</v>
      </c>
    </row>
    <row r="120" spans="1:7" ht="12.75">
      <c r="A120" s="1">
        <f t="shared" si="3"/>
        <v>119</v>
      </c>
      <c r="B120">
        <f>Input!P114</f>
        <v>0</v>
      </c>
      <c r="C120" t="str">
        <f>Input!Q114</f>
        <v>Oscoda</v>
      </c>
      <c r="D120">
        <f>Input!R114</f>
        <v>0</v>
      </c>
      <c r="E120">
        <f>Input!S114</f>
        <v>0</v>
      </c>
      <c r="F120">
        <f>Input!T114</f>
        <v>0</v>
      </c>
      <c r="G120">
        <f t="shared" si="2"/>
        <v>0</v>
      </c>
    </row>
    <row r="121" spans="1:7" ht="12.75">
      <c r="A121" s="1">
        <f t="shared" si="3"/>
        <v>120</v>
      </c>
      <c r="B121" t="str">
        <f>Input!P17</f>
        <v>Megan Burda</v>
      </c>
      <c r="C121" t="str">
        <f>Input!Q17</f>
        <v>Davison</v>
      </c>
      <c r="D121">
        <f>Input!R17</f>
        <v>0</v>
      </c>
      <c r="E121">
        <f>Input!S17</f>
        <v>0</v>
      </c>
      <c r="F121">
        <f>Input!T17</f>
        <v>0</v>
      </c>
      <c r="G121">
        <f t="shared" si="2"/>
        <v>0</v>
      </c>
    </row>
    <row r="122" spans="1:7" ht="12.75">
      <c r="A122" s="1">
        <f t="shared" si="3"/>
        <v>121</v>
      </c>
      <c r="B122" t="str">
        <f>Input!P163</f>
        <v>Kayla Tillmon</v>
      </c>
      <c r="C122" t="str">
        <f>Input!Q163</f>
        <v>Sturgis</v>
      </c>
      <c r="D122">
        <f>Input!R163</f>
        <v>0</v>
      </c>
      <c r="E122">
        <f>Input!S163</f>
        <v>0</v>
      </c>
      <c r="F122">
        <f>Input!T163</f>
        <v>0</v>
      </c>
      <c r="G122">
        <f t="shared" si="2"/>
        <v>0</v>
      </c>
    </row>
    <row r="123" spans="1:7" ht="12.75">
      <c r="A123" s="1">
        <f t="shared" si="3"/>
        <v>122</v>
      </c>
      <c r="B123">
        <f>Input!P112</f>
        <v>0</v>
      </c>
      <c r="C123" t="str">
        <f>Input!Q112</f>
        <v>Oscoda</v>
      </c>
      <c r="D123">
        <f>Input!R112</f>
        <v>0</v>
      </c>
      <c r="E123">
        <f>Input!S112</f>
        <v>0</v>
      </c>
      <c r="F123">
        <f>Input!T112</f>
        <v>0</v>
      </c>
      <c r="G123">
        <f t="shared" si="2"/>
        <v>0</v>
      </c>
    </row>
    <row r="124" spans="1:7" ht="12.75">
      <c r="A124" s="1">
        <f t="shared" si="3"/>
        <v>123</v>
      </c>
      <c r="B124" t="str">
        <f>Input!P179</f>
        <v>SS</v>
      </c>
      <c r="C124" t="str">
        <f>Input!Q179</f>
        <v>Bay City John Glenn</v>
      </c>
      <c r="D124">
        <f>Input!R179</f>
        <v>0</v>
      </c>
      <c r="E124">
        <f>Input!S179</f>
        <v>0</v>
      </c>
      <c r="F124">
        <f>Input!T179</f>
        <v>0</v>
      </c>
      <c r="G124">
        <f t="shared" si="2"/>
        <v>0</v>
      </c>
    </row>
    <row r="125" spans="1:7" ht="12.75">
      <c r="A125" s="1">
        <f t="shared" si="3"/>
        <v>124</v>
      </c>
      <c r="B125" t="str">
        <f>Input!P178</f>
        <v>SS</v>
      </c>
      <c r="C125" t="str">
        <f>Input!Q178</f>
        <v>Bay City John Glenn</v>
      </c>
      <c r="D125">
        <f>Input!R178</f>
        <v>0</v>
      </c>
      <c r="E125">
        <f>Input!S178</f>
        <v>0</v>
      </c>
      <c r="F125">
        <f>Input!T178</f>
        <v>0</v>
      </c>
      <c r="G125">
        <f t="shared" si="2"/>
        <v>0</v>
      </c>
    </row>
    <row r="126" spans="1:7" ht="12.75">
      <c r="A126" s="1">
        <f t="shared" si="3"/>
        <v>125</v>
      </c>
      <c r="B126" t="str">
        <f>Input!P200</f>
        <v>SS</v>
      </c>
      <c r="C126" t="str">
        <f>Input!Q200</f>
        <v>Sterling Heights Stevenson</v>
      </c>
      <c r="D126">
        <f>Input!R200</f>
        <v>0</v>
      </c>
      <c r="E126">
        <f>Input!S200</f>
        <v>0</v>
      </c>
      <c r="F126">
        <f>Input!T200</f>
        <v>0</v>
      </c>
      <c r="G126">
        <f t="shared" si="2"/>
        <v>0</v>
      </c>
    </row>
    <row r="127" spans="1:7" ht="12.75">
      <c r="A127" s="1">
        <f t="shared" si="3"/>
        <v>126</v>
      </c>
      <c r="B127" t="str">
        <f>Input!P93</f>
        <v>SS</v>
      </c>
      <c r="C127" t="str">
        <f>Input!Q93</f>
        <v>Owosso</v>
      </c>
      <c r="D127">
        <f>Input!R93</f>
        <v>0</v>
      </c>
      <c r="E127">
        <f>Input!S93</f>
        <v>0</v>
      </c>
      <c r="F127">
        <f>Input!T93</f>
        <v>0</v>
      </c>
      <c r="G127">
        <f t="shared" si="2"/>
        <v>0</v>
      </c>
    </row>
    <row r="128" spans="1:7" ht="12.75">
      <c r="A128" s="1">
        <f t="shared" si="3"/>
        <v>127</v>
      </c>
      <c r="B128">
        <f>Input!P116</f>
        <v>0</v>
      </c>
      <c r="C128" t="str">
        <f>Input!Q116</f>
        <v>Oscoda</v>
      </c>
      <c r="D128">
        <f>Input!R116</f>
        <v>0</v>
      </c>
      <c r="E128">
        <f>Input!S116</f>
        <v>0</v>
      </c>
      <c r="F128">
        <f>Input!T116</f>
        <v>0</v>
      </c>
      <c r="G128">
        <f t="shared" si="2"/>
        <v>0</v>
      </c>
    </row>
    <row r="129" spans="1:7" ht="12.75">
      <c r="A129" s="1">
        <f t="shared" si="3"/>
        <v>128</v>
      </c>
      <c r="B129" t="str">
        <f>Input!P20</f>
        <v>SS</v>
      </c>
      <c r="C129" t="str">
        <f>Input!Q20</f>
        <v>Davison</v>
      </c>
      <c r="D129">
        <f>Input!R20</f>
        <v>0</v>
      </c>
      <c r="E129">
        <f>Input!S20</f>
        <v>0</v>
      </c>
      <c r="F129">
        <f>Input!T20</f>
        <v>0</v>
      </c>
      <c r="G129">
        <f t="shared" si="2"/>
        <v>0</v>
      </c>
    </row>
    <row r="130" spans="1:7" ht="12.75">
      <c r="A130" s="1">
        <f t="shared" si="3"/>
        <v>129</v>
      </c>
      <c r="B130" t="str">
        <f>Input!P44</f>
        <v>Jordan Rempert</v>
      </c>
      <c r="C130" t="str">
        <f>Input!Q44</f>
        <v>South Lyon</v>
      </c>
      <c r="D130">
        <f>Input!R44</f>
        <v>0</v>
      </c>
      <c r="E130">
        <f>Input!S44</f>
        <v>0</v>
      </c>
      <c r="F130">
        <f>Input!T44</f>
        <v>0</v>
      </c>
      <c r="G130">
        <f aca="true" t="shared" si="4" ref="G130:G193">SUM(D130:F130)</f>
        <v>0</v>
      </c>
    </row>
    <row r="131" spans="1:7" ht="12.75">
      <c r="A131" s="1">
        <f t="shared" si="3"/>
        <v>130</v>
      </c>
      <c r="B131" t="str">
        <f>Input!P188</f>
        <v>SS</v>
      </c>
      <c r="C131" t="str">
        <f>Input!Q188</f>
        <v>Battle Creek Pennfield</v>
      </c>
      <c r="D131">
        <f>Input!R188</f>
        <v>0</v>
      </c>
      <c r="E131">
        <f>Input!S188</f>
        <v>0</v>
      </c>
      <c r="F131">
        <f>Input!T188</f>
        <v>0</v>
      </c>
      <c r="G131">
        <f t="shared" si="4"/>
        <v>0</v>
      </c>
    </row>
    <row r="132" spans="1:7" ht="12.75">
      <c r="A132" s="1">
        <f aca="true" t="shared" si="5" ref="A132:A195">A131+1</f>
        <v>131</v>
      </c>
      <c r="B132" t="str">
        <f>Input!P189</f>
        <v>SS</v>
      </c>
      <c r="C132" t="str">
        <f>Input!Q189</f>
        <v>Battle Creek Pennfield</v>
      </c>
      <c r="D132">
        <f>Input!R189</f>
        <v>0</v>
      </c>
      <c r="E132">
        <f>Input!S189</f>
        <v>0</v>
      </c>
      <c r="F132">
        <f>Input!T189</f>
        <v>0</v>
      </c>
      <c r="G132">
        <f t="shared" si="4"/>
        <v>0</v>
      </c>
    </row>
    <row r="133" spans="1:7" ht="12.75">
      <c r="A133" s="1">
        <f t="shared" si="5"/>
        <v>132</v>
      </c>
      <c r="B133">
        <f>Input!P113</f>
        <v>0</v>
      </c>
      <c r="C133" t="str">
        <f>Input!Q113</f>
        <v>Oscoda</v>
      </c>
      <c r="D133">
        <f>Input!R113</f>
        <v>0</v>
      </c>
      <c r="E133">
        <f>Input!S113</f>
        <v>0</v>
      </c>
      <c r="F133">
        <f>Input!T113</f>
        <v>0</v>
      </c>
      <c r="G133">
        <f t="shared" si="4"/>
        <v>0</v>
      </c>
    </row>
    <row r="134" spans="1:7" ht="12.75">
      <c r="A134" s="1">
        <f t="shared" si="5"/>
        <v>133</v>
      </c>
      <c r="B134">
        <f>Input!P115</f>
        <v>0</v>
      </c>
      <c r="C134" t="str">
        <f>Input!Q115</f>
        <v>Oscoda</v>
      </c>
      <c r="D134">
        <f>Input!R115</f>
        <v>0</v>
      </c>
      <c r="E134">
        <f>Input!S115</f>
        <v>0</v>
      </c>
      <c r="F134">
        <f>Input!T115</f>
        <v>0</v>
      </c>
      <c r="G134">
        <f t="shared" si="4"/>
        <v>0</v>
      </c>
    </row>
    <row r="135" spans="1:7" ht="12.75">
      <c r="A135" s="1">
        <f t="shared" si="5"/>
        <v>134</v>
      </c>
      <c r="B135" t="str">
        <f>Input!P190</f>
        <v>SS</v>
      </c>
      <c r="C135" t="str">
        <f>Input!Q190</f>
        <v>Battle Creek Pennfield</v>
      </c>
      <c r="D135">
        <f>Input!R190</f>
        <v>0</v>
      </c>
      <c r="E135">
        <f>Input!S190</f>
        <v>0</v>
      </c>
      <c r="F135">
        <f>Input!T190</f>
        <v>0</v>
      </c>
      <c r="G135">
        <f t="shared" si="4"/>
        <v>0</v>
      </c>
    </row>
    <row r="136" spans="1:7" ht="12.75">
      <c r="A136" s="1">
        <f t="shared" si="5"/>
        <v>135</v>
      </c>
      <c r="B136" t="str">
        <f>Input!P34</f>
        <v>SS</v>
      </c>
      <c r="C136" t="str">
        <f>Input!Q34</f>
        <v>Grand Blanc</v>
      </c>
      <c r="D136">
        <f>Input!R34</f>
        <v>0</v>
      </c>
      <c r="E136">
        <f>Input!S34</f>
        <v>0</v>
      </c>
      <c r="F136">
        <f>Input!T34</f>
        <v>0</v>
      </c>
      <c r="G136">
        <f t="shared" si="4"/>
        <v>0</v>
      </c>
    </row>
    <row r="137" spans="1:7" ht="12.75">
      <c r="A137" s="1">
        <f t="shared" si="5"/>
        <v>136</v>
      </c>
      <c r="B137" t="str">
        <f>Input!P129</f>
        <v>SS</v>
      </c>
      <c r="C137" t="str">
        <f>Input!Q129</f>
        <v>Sandusky</v>
      </c>
      <c r="D137">
        <f>Input!R129</f>
        <v>0</v>
      </c>
      <c r="E137">
        <f>Input!S129</f>
        <v>0</v>
      </c>
      <c r="F137">
        <f>Input!T129</f>
        <v>0</v>
      </c>
      <c r="G137">
        <f t="shared" si="4"/>
        <v>0</v>
      </c>
    </row>
    <row r="138" spans="1:7" ht="12.75">
      <c r="A138" s="1">
        <f t="shared" si="5"/>
        <v>137</v>
      </c>
      <c r="B138" t="str">
        <f>Input!P118</f>
        <v>SS</v>
      </c>
      <c r="C138" t="str">
        <f>Input!Q118</f>
        <v>Oscoda</v>
      </c>
      <c r="D138">
        <f>Input!R118</f>
        <v>0</v>
      </c>
      <c r="E138">
        <f>Input!S118</f>
        <v>0</v>
      </c>
      <c r="F138">
        <f>Input!T118</f>
        <v>0</v>
      </c>
      <c r="G138">
        <f t="shared" si="4"/>
        <v>0</v>
      </c>
    </row>
    <row r="139" spans="1:7" ht="12.75">
      <c r="A139" s="1">
        <f t="shared" si="5"/>
        <v>138</v>
      </c>
      <c r="B139" t="str">
        <f>Input!P57</f>
        <v>SS</v>
      </c>
      <c r="C139" t="str">
        <f>Input!Q57</f>
        <v>Tawas</v>
      </c>
      <c r="D139">
        <f>Input!R57</f>
        <v>0</v>
      </c>
      <c r="E139">
        <f>Input!S57</f>
        <v>0</v>
      </c>
      <c r="F139">
        <f>Input!T57</f>
        <v>0</v>
      </c>
      <c r="G139">
        <f t="shared" si="4"/>
        <v>0</v>
      </c>
    </row>
    <row r="140" spans="1:7" ht="12.75">
      <c r="A140" s="1">
        <f t="shared" si="5"/>
        <v>139</v>
      </c>
      <c r="B140" t="str">
        <f>Input!P117</f>
        <v>SS</v>
      </c>
      <c r="C140" t="str">
        <f>Input!Q117</f>
        <v>Oscoda</v>
      </c>
      <c r="D140">
        <f>Input!R117</f>
        <v>0</v>
      </c>
      <c r="E140">
        <f>Input!S117</f>
        <v>0</v>
      </c>
      <c r="F140">
        <f>Input!T117</f>
        <v>0</v>
      </c>
      <c r="G140">
        <f t="shared" si="4"/>
        <v>0</v>
      </c>
    </row>
    <row r="141" spans="1:7" ht="12.75">
      <c r="A141" s="1">
        <f t="shared" si="5"/>
        <v>140</v>
      </c>
      <c r="B141" t="str">
        <f>Input!P201</f>
        <v>SS</v>
      </c>
      <c r="C141" t="str">
        <f>Input!Q201</f>
        <v>Sterling Heights Stevenson</v>
      </c>
      <c r="D141">
        <f>Input!R201</f>
        <v>0</v>
      </c>
      <c r="E141">
        <f>Input!S201</f>
        <v>0</v>
      </c>
      <c r="F141">
        <f>Input!T201</f>
        <v>0</v>
      </c>
      <c r="G141">
        <f t="shared" si="4"/>
        <v>0</v>
      </c>
    </row>
    <row r="142" spans="1:7" ht="12.75">
      <c r="A142" s="1">
        <f t="shared" si="5"/>
        <v>141</v>
      </c>
      <c r="B142" t="str">
        <f>Input!P8</f>
        <v>SS</v>
      </c>
      <c r="C142" t="str">
        <f>Input!Q8</f>
        <v>South Lyon East</v>
      </c>
      <c r="D142">
        <f>Input!R8</f>
        <v>0</v>
      </c>
      <c r="E142">
        <f>Input!S8</f>
        <v>0</v>
      </c>
      <c r="F142">
        <f>Input!T8</f>
        <v>0</v>
      </c>
      <c r="G142">
        <f t="shared" si="4"/>
        <v>0</v>
      </c>
    </row>
    <row r="143" spans="1:7" ht="12.75">
      <c r="A143" s="1">
        <f t="shared" si="5"/>
        <v>142</v>
      </c>
      <c r="B143" t="str">
        <f>Input!P9</f>
        <v>SS</v>
      </c>
      <c r="C143" t="str">
        <f>Input!Q9</f>
        <v>South Lyon East</v>
      </c>
      <c r="D143">
        <f>Input!R9</f>
        <v>0</v>
      </c>
      <c r="E143">
        <f>Input!S9</f>
        <v>0</v>
      </c>
      <c r="F143">
        <f>Input!T9</f>
        <v>0</v>
      </c>
      <c r="G143">
        <f t="shared" si="4"/>
        <v>0</v>
      </c>
    </row>
    <row r="144" spans="1:7" ht="12.75">
      <c r="A144" s="1">
        <f t="shared" si="5"/>
        <v>143</v>
      </c>
      <c r="B144" t="str">
        <f>Input!P10</f>
        <v>SS</v>
      </c>
      <c r="C144" t="str">
        <f>Input!Q10</f>
        <v>South Lyon East</v>
      </c>
      <c r="D144">
        <f>Input!R10</f>
        <v>0</v>
      </c>
      <c r="E144">
        <f>Input!S10</f>
        <v>0</v>
      </c>
      <c r="F144">
        <f>Input!T10</f>
        <v>0</v>
      </c>
      <c r="G144">
        <f t="shared" si="4"/>
        <v>0</v>
      </c>
    </row>
    <row r="145" spans="1:7" ht="12.75">
      <c r="A145" s="1">
        <f t="shared" si="5"/>
        <v>144</v>
      </c>
      <c r="B145" t="str">
        <f>Input!P11</f>
        <v>SS</v>
      </c>
      <c r="C145" t="str">
        <f>Input!Q11</f>
        <v>South Lyon East</v>
      </c>
      <c r="D145">
        <f>Input!R11</f>
        <v>0</v>
      </c>
      <c r="E145">
        <f>Input!S11</f>
        <v>0</v>
      </c>
      <c r="F145">
        <f>Input!T11</f>
        <v>0</v>
      </c>
      <c r="G145">
        <f t="shared" si="4"/>
        <v>0</v>
      </c>
    </row>
    <row r="146" spans="1:7" ht="12.75">
      <c r="A146" s="1">
        <f t="shared" si="5"/>
        <v>145</v>
      </c>
      <c r="B146" t="str">
        <f>Input!P21</f>
        <v>SS</v>
      </c>
      <c r="C146" t="str">
        <f>Input!Q21</f>
        <v>Davison</v>
      </c>
      <c r="D146">
        <f>Input!R21</f>
        <v>0</v>
      </c>
      <c r="E146">
        <f>Input!S21</f>
        <v>0</v>
      </c>
      <c r="F146">
        <f>Input!T21</f>
        <v>0</v>
      </c>
      <c r="G146">
        <f t="shared" si="4"/>
        <v>0</v>
      </c>
    </row>
    <row r="147" spans="1:7" ht="12.75">
      <c r="A147" s="1">
        <f t="shared" si="5"/>
        <v>146</v>
      </c>
      <c r="B147" t="str">
        <f>Input!P22</f>
        <v>SS</v>
      </c>
      <c r="C147" t="str">
        <f>Input!Q22</f>
        <v>Davison</v>
      </c>
      <c r="D147">
        <f>Input!R22</f>
        <v>0</v>
      </c>
      <c r="E147">
        <f>Input!S22</f>
        <v>0</v>
      </c>
      <c r="F147">
        <f>Input!T22</f>
        <v>0</v>
      </c>
      <c r="G147">
        <f t="shared" si="4"/>
        <v>0</v>
      </c>
    </row>
    <row r="148" spans="1:7" ht="12.75">
      <c r="A148" s="1">
        <f t="shared" si="5"/>
        <v>147</v>
      </c>
      <c r="B148" t="str">
        <f>Input!P23</f>
        <v>SS</v>
      </c>
      <c r="C148" t="str">
        <f>Input!Q23</f>
        <v>Davison</v>
      </c>
      <c r="D148">
        <f>Input!R23</f>
        <v>0</v>
      </c>
      <c r="E148">
        <f>Input!S23</f>
        <v>0</v>
      </c>
      <c r="F148">
        <f>Input!T23</f>
        <v>0</v>
      </c>
      <c r="G148">
        <f t="shared" si="4"/>
        <v>0</v>
      </c>
    </row>
    <row r="149" spans="1:7" ht="12.75">
      <c r="A149" s="1">
        <f t="shared" si="5"/>
        <v>148</v>
      </c>
      <c r="B149" t="str">
        <f>Input!P35</f>
        <v>SS</v>
      </c>
      <c r="C149" t="str">
        <f>Input!Q35</f>
        <v>Grand Blanc</v>
      </c>
      <c r="D149">
        <f>Input!R35</f>
        <v>0</v>
      </c>
      <c r="E149">
        <f>Input!S35</f>
        <v>0</v>
      </c>
      <c r="F149">
        <f>Input!T35</f>
        <v>0</v>
      </c>
      <c r="G149">
        <f t="shared" si="4"/>
        <v>0</v>
      </c>
    </row>
    <row r="150" spans="1:7" ht="12.75">
      <c r="A150" s="1">
        <f t="shared" si="5"/>
        <v>149</v>
      </c>
      <c r="B150" t="str">
        <f>Input!P45</f>
        <v>SS</v>
      </c>
      <c r="C150" t="str">
        <f>Input!Q45</f>
        <v>South Lyon</v>
      </c>
      <c r="D150">
        <f>Input!R45</f>
        <v>0</v>
      </c>
      <c r="E150">
        <f>Input!S45</f>
        <v>0</v>
      </c>
      <c r="F150">
        <f>Input!T45</f>
        <v>113</v>
      </c>
      <c r="G150">
        <f t="shared" si="4"/>
        <v>113</v>
      </c>
    </row>
    <row r="151" spans="1:7" ht="12.75">
      <c r="A151" s="1">
        <f t="shared" si="5"/>
        <v>150</v>
      </c>
      <c r="B151" t="str">
        <f>Input!P46</f>
        <v>SS</v>
      </c>
      <c r="C151" t="str">
        <f>Input!Q46</f>
        <v>South Lyon</v>
      </c>
      <c r="D151">
        <f>Input!R46</f>
        <v>0</v>
      </c>
      <c r="E151">
        <f>Input!S46</f>
        <v>0</v>
      </c>
      <c r="F151">
        <f>Input!T46</f>
        <v>0</v>
      </c>
      <c r="G151">
        <f t="shared" si="4"/>
        <v>0</v>
      </c>
    </row>
    <row r="152" spans="1:7" ht="12.75">
      <c r="A152" s="1">
        <f t="shared" si="5"/>
        <v>151</v>
      </c>
      <c r="B152" t="str">
        <f>Input!P47</f>
        <v>SS</v>
      </c>
      <c r="C152" t="str">
        <f>Input!Q47</f>
        <v>South Lyon</v>
      </c>
      <c r="D152">
        <f>Input!R47</f>
        <v>0</v>
      </c>
      <c r="E152">
        <f>Input!S47</f>
        <v>0</v>
      </c>
      <c r="F152">
        <f>Input!T47</f>
        <v>0</v>
      </c>
      <c r="G152">
        <f t="shared" si="4"/>
        <v>0</v>
      </c>
    </row>
    <row r="153" spans="1:7" ht="12.75">
      <c r="A153" s="1">
        <f t="shared" si="5"/>
        <v>152</v>
      </c>
      <c r="B153" t="str">
        <f>Input!P56</f>
        <v>SS</v>
      </c>
      <c r="C153" t="str">
        <f>Input!Q56</f>
        <v>Tawas</v>
      </c>
      <c r="D153">
        <f>Input!R56</f>
        <v>0</v>
      </c>
      <c r="E153">
        <f>Input!S56</f>
        <v>0</v>
      </c>
      <c r="F153">
        <f>Input!T56</f>
        <v>0</v>
      </c>
      <c r="G153">
        <f t="shared" si="4"/>
        <v>0</v>
      </c>
    </row>
    <row r="154" spans="1:7" ht="12.75">
      <c r="A154" s="1">
        <f t="shared" si="5"/>
        <v>153</v>
      </c>
      <c r="B154" t="str">
        <f>Input!P58</f>
        <v>SS</v>
      </c>
      <c r="C154" t="str">
        <f>Input!Q58</f>
        <v>Tawas</v>
      </c>
      <c r="D154">
        <f>Input!R58</f>
        <v>0</v>
      </c>
      <c r="E154">
        <f>Input!S58</f>
        <v>0</v>
      </c>
      <c r="F154">
        <f>Input!T58</f>
        <v>0</v>
      </c>
      <c r="G154">
        <f t="shared" si="4"/>
        <v>0</v>
      </c>
    </row>
    <row r="155" spans="1:7" ht="12.75">
      <c r="A155" s="1">
        <f t="shared" si="5"/>
        <v>154</v>
      </c>
      <c r="B155" t="str">
        <f>Input!P59</f>
        <v>SS</v>
      </c>
      <c r="C155" t="str">
        <f>Input!Q59</f>
        <v>Tawas</v>
      </c>
      <c r="D155">
        <f>Input!R59</f>
        <v>0</v>
      </c>
      <c r="E155">
        <f>Input!S59</f>
        <v>0</v>
      </c>
      <c r="F155">
        <f>Input!T59</f>
        <v>0</v>
      </c>
      <c r="G155">
        <f t="shared" si="4"/>
        <v>0</v>
      </c>
    </row>
    <row r="156" spans="1:7" ht="12.75">
      <c r="A156" s="1">
        <f t="shared" si="5"/>
        <v>155</v>
      </c>
      <c r="B156" t="str">
        <f>Input!P68</f>
        <v>SS</v>
      </c>
      <c r="C156" t="str">
        <f>Input!Q68</f>
        <v>Carman Ainsworth</v>
      </c>
      <c r="D156">
        <f>Input!R68</f>
        <v>0</v>
      </c>
      <c r="E156">
        <f>Input!S68</f>
        <v>0</v>
      </c>
      <c r="F156">
        <f>Input!T68</f>
        <v>0</v>
      </c>
      <c r="G156">
        <f t="shared" si="4"/>
        <v>0</v>
      </c>
    </row>
    <row r="157" spans="1:7" ht="12.75">
      <c r="A157" s="1">
        <f t="shared" si="5"/>
        <v>156</v>
      </c>
      <c r="B157" t="str">
        <f>Input!P69</f>
        <v>SS</v>
      </c>
      <c r="C157" t="str">
        <f>Input!Q69</f>
        <v>Carman Ainsworth</v>
      </c>
      <c r="D157">
        <f>Input!R69</f>
        <v>0</v>
      </c>
      <c r="E157">
        <f>Input!S69</f>
        <v>0</v>
      </c>
      <c r="F157">
        <f>Input!T69</f>
        <v>0</v>
      </c>
      <c r="G157">
        <f t="shared" si="4"/>
        <v>0</v>
      </c>
    </row>
    <row r="158" spans="1:7" ht="12.75">
      <c r="A158" s="1">
        <f t="shared" si="5"/>
        <v>157</v>
      </c>
      <c r="B158" t="str">
        <f>Input!P70</f>
        <v>SS</v>
      </c>
      <c r="C158" t="str">
        <f>Input!Q70</f>
        <v>Carman Ainsworth</v>
      </c>
      <c r="D158">
        <f>Input!R70</f>
        <v>0</v>
      </c>
      <c r="E158">
        <f>Input!S70</f>
        <v>0</v>
      </c>
      <c r="F158">
        <f>Input!T70</f>
        <v>0</v>
      </c>
      <c r="G158">
        <f t="shared" si="4"/>
        <v>0</v>
      </c>
    </row>
    <row r="159" spans="1:7" ht="12.75">
      <c r="A159" s="1">
        <f t="shared" si="5"/>
        <v>158</v>
      </c>
      <c r="B159" t="str">
        <f>Input!P71</f>
        <v>SS</v>
      </c>
      <c r="C159" t="str">
        <f>Input!Q71</f>
        <v>Carman Ainsworth</v>
      </c>
      <c r="D159">
        <f>Input!R71</f>
        <v>0</v>
      </c>
      <c r="E159">
        <f>Input!S71</f>
        <v>0</v>
      </c>
      <c r="F159">
        <f>Input!T71</f>
        <v>0</v>
      </c>
      <c r="G159">
        <f t="shared" si="4"/>
        <v>0</v>
      </c>
    </row>
    <row r="160" spans="1:7" ht="12.75">
      <c r="A160" s="1">
        <f t="shared" si="5"/>
        <v>159</v>
      </c>
      <c r="B160" t="str">
        <f>Input!P82</f>
        <v>SS</v>
      </c>
      <c r="C160" t="str">
        <f>Input!Q82</f>
        <v>Bay City Western</v>
      </c>
      <c r="D160">
        <f>Input!R82</f>
        <v>0</v>
      </c>
      <c r="E160">
        <f>Input!S82</f>
        <v>0</v>
      </c>
      <c r="F160">
        <f>Input!T82</f>
        <v>0</v>
      </c>
      <c r="G160">
        <f t="shared" si="4"/>
        <v>0</v>
      </c>
    </row>
    <row r="161" spans="1:7" ht="12.75">
      <c r="A161" s="1">
        <f t="shared" si="5"/>
        <v>160</v>
      </c>
      <c r="B161" t="str">
        <f>Input!P83</f>
        <v>SS</v>
      </c>
      <c r="C161" t="str">
        <f>Input!Q83</f>
        <v>Bay City Western</v>
      </c>
      <c r="D161">
        <f>Input!R83</f>
        <v>0</v>
      </c>
      <c r="E161">
        <f>Input!S83</f>
        <v>0</v>
      </c>
      <c r="F161">
        <f>Input!T83</f>
        <v>0</v>
      </c>
      <c r="G161">
        <f t="shared" si="4"/>
        <v>0</v>
      </c>
    </row>
    <row r="162" spans="1:7" ht="12.75">
      <c r="A162" s="1">
        <f t="shared" si="5"/>
        <v>161</v>
      </c>
      <c r="B162" t="str">
        <f>Input!P91</f>
        <v>Raeanne Forrester</v>
      </c>
      <c r="C162" t="str">
        <f>Input!Q91</f>
        <v>Owosso</v>
      </c>
      <c r="D162">
        <f>Input!R91</f>
        <v>0</v>
      </c>
      <c r="E162">
        <f>Input!S91</f>
        <v>0</v>
      </c>
      <c r="F162">
        <f>Input!T91</f>
        <v>0</v>
      </c>
      <c r="G162">
        <f t="shared" si="4"/>
        <v>0</v>
      </c>
    </row>
    <row r="163" spans="1:7" ht="12.75">
      <c r="A163" s="1">
        <f t="shared" si="5"/>
        <v>162</v>
      </c>
      <c r="B163" t="str">
        <f>Input!P94</f>
        <v>SS</v>
      </c>
      <c r="C163" t="str">
        <f>Input!Q94</f>
        <v>Owosso</v>
      </c>
      <c r="D163">
        <f>Input!R94</f>
        <v>0</v>
      </c>
      <c r="E163">
        <f>Input!S94</f>
        <v>0</v>
      </c>
      <c r="F163">
        <f>Input!T94</f>
        <v>0</v>
      </c>
      <c r="G163">
        <f t="shared" si="4"/>
        <v>0</v>
      </c>
    </row>
    <row r="164" spans="1:7" ht="12.75">
      <c r="A164" s="1">
        <f t="shared" si="5"/>
        <v>163</v>
      </c>
      <c r="B164" t="str">
        <f>Input!P95</f>
        <v>SS</v>
      </c>
      <c r="C164" t="str">
        <f>Input!Q95</f>
        <v>Owosso</v>
      </c>
      <c r="D164">
        <f>Input!R95</f>
        <v>0</v>
      </c>
      <c r="E164">
        <f>Input!S95</f>
        <v>0</v>
      </c>
      <c r="F164">
        <f>Input!T95</f>
        <v>0</v>
      </c>
      <c r="G164">
        <f t="shared" si="4"/>
        <v>0</v>
      </c>
    </row>
    <row r="165" spans="1:7" ht="12.75">
      <c r="A165" s="1">
        <f t="shared" si="5"/>
        <v>164</v>
      </c>
      <c r="B165" t="str">
        <f>Input!P105</f>
        <v>SS</v>
      </c>
      <c r="C165" t="str">
        <f>Input!Q105</f>
        <v>Swartz Creek</v>
      </c>
      <c r="D165">
        <f>Input!R105</f>
        <v>0</v>
      </c>
      <c r="E165">
        <f>Input!S105</f>
        <v>0</v>
      </c>
      <c r="F165">
        <f>Input!T105</f>
        <v>0</v>
      </c>
      <c r="G165">
        <f t="shared" si="4"/>
        <v>0</v>
      </c>
    </row>
    <row r="166" spans="1:7" ht="12.75">
      <c r="A166" s="1">
        <f t="shared" si="5"/>
        <v>165</v>
      </c>
      <c r="B166" t="str">
        <f>Input!P106</f>
        <v>SS</v>
      </c>
      <c r="C166" t="str">
        <f>Input!Q106</f>
        <v>Swartz Creek</v>
      </c>
      <c r="D166">
        <f>Input!R106</f>
        <v>0</v>
      </c>
      <c r="E166">
        <f>Input!S106</f>
        <v>0</v>
      </c>
      <c r="F166">
        <f>Input!T106</f>
        <v>0</v>
      </c>
      <c r="G166">
        <f t="shared" si="4"/>
        <v>0</v>
      </c>
    </row>
    <row r="167" spans="1:7" ht="12.75">
      <c r="A167" s="1">
        <f t="shared" si="5"/>
        <v>166</v>
      </c>
      <c r="B167" t="str">
        <f>Input!P107</f>
        <v>SS</v>
      </c>
      <c r="C167" t="str">
        <f>Input!Q107</f>
        <v>Swartz Creek</v>
      </c>
      <c r="D167">
        <f>Input!R107</f>
        <v>0</v>
      </c>
      <c r="E167">
        <f>Input!S107</f>
        <v>0</v>
      </c>
      <c r="F167">
        <f>Input!T107</f>
        <v>0</v>
      </c>
      <c r="G167">
        <f t="shared" si="4"/>
        <v>0</v>
      </c>
    </row>
    <row r="168" spans="1:7" ht="12.75">
      <c r="A168" s="1">
        <f t="shared" si="5"/>
        <v>167</v>
      </c>
      <c r="B168" t="str">
        <f>Input!P119</f>
        <v>SS</v>
      </c>
      <c r="C168" t="str">
        <f>Input!Q119</f>
        <v>Oscoda</v>
      </c>
      <c r="D168">
        <f>Input!R119</f>
        <v>0</v>
      </c>
      <c r="E168">
        <f>Input!S119</f>
        <v>0</v>
      </c>
      <c r="F168">
        <f>Input!T119</f>
        <v>0</v>
      </c>
      <c r="G168">
        <f t="shared" si="4"/>
        <v>0</v>
      </c>
    </row>
    <row r="169" spans="1:7" ht="12.75">
      <c r="A169" s="1">
        <f t="shared" si="5"/>
        <v>168</v>
      </c>
      <c r="B169" t="str">
        <f>Input!P128</f>
        <v>SS</v>
      </c>
      <c r="C169" t="str">
        <f>Input!Q128</f>
        <v>Sandusky</v>
      </c>
      <c r="D169">
        <f>Input!R128</f>
        <v>0</v>
      </c>
      <c r="E169">
        <f>Input!S128</f>
        <v>0</v>
      </c>
      <c r="F169">
        <f>Input!T128</f>
        <v>0</v>
      </c>
      <c r="G169">
        <f t="shared" si="4"/>
        <v>0</v>
      </c>
    </row>
    <row r="170" spans="1:7" ht="12.75">
      <c r="A170" s="1">
        <f t="shared" si="5"/>
        <v>169</v>
      </c>
      <c r="B170" t="str">
        <f>Input!P130</f>
        <v>SS</v>
      </c>
      <c r="C170" t="str">
        <f>Input!Q130</f>
        <v>Sandusky</v>
      </c>
      <c r="D170">
        <f>Input!R130</f>
        <v>0</v>
      </c>
      <c r="E170">
        <f>Input!S130</f>
        <v>0</v>
      </c>
      <c r="F170">
        <f>Input!T130</f>
        <v>0</v>
      </c>
      <c r="G170">
        <f t="shared" si="4"/>
        <v>0</v>
      </c>
    </row>
    <row r="171" spans="1:7" ht="12.75">
      <c r="A171" s="1">
        <f t="shared" si="5"/>
        <v>170</v>
      </c>
      <c r="B171" t="str">
        <f>Input!P131</f>
        <v>SS</v>
      </c>
      <c r="C171" t="str">
        <f>Input!Q131</f>
        <v>Sandusky</v>
      </c>
      <c r="D171">
        <f>Input!R131</f>
        <v>0</v>
      </c>
      <c r="E171">
        <f>Input!S131</f>
        <v>0</v>
      </c>
      <c r="F171">
        <f>Input!T131</f>
        <v>0</v>
      </c>
      <c r="G171">
        <f t="shared" si="4"/>
        <v>0</v>
      </c>
    </row>
    <row r="172" spans="1:7" ht="12.75">
      <c r="A172" s="1">
        <f t="shared" si="5"/>
        <v>171</v>
      </c>
      <c r="B172" t="str">
        <f>Input!P139</f>
        <v>Jasmine Hunter</v>
      </c>
      <c r="C172" t="str">
        <f>Input!Q139</f>
        <v>L'Anse Creuse North</v>
      </c>
      <c r="D172">
        <f>Input!R139</f>
        <v>0</v>
      </c>
      <c r="E172">
        <f>Input!S139</f>
        <v>0</v>
      </c>
      <c r="F172">
        <f>Input!T139</f>
        <v>0</v>
      </c>
      <c r="G172">
        <f t="shared" si="4"/>
        <v>0</v>
      </c>
    </row>
    <row r="173" spans="1:7" ht="12.75">
      <c r="A173" s="1">
        <f t="shared" si="5"/>
        <v>172</v>
      </c>
      <c r="B173" t="str">
        <f>Input!P140</f>
        <v>Natalie Meade</v>
      </c>
      <c r="C173" t="str">
        <f>Input!Q140</f>
        <v>L'Anse Creuse North</v>
      </c>
      <c r="D173">
        <f>Input!R140</f>
        <v>0</v>
      </c>
      <c r="E173">
        <f>Input!S140</f>
        <v>0</v>
      </c>
      <c r="F173">
        <f>Input!T140</f>
        <v>0</v>
      </c>
      <c r="G173">
        <f t="shared" si="4"/>
        <v>0</v>
      </c>
    </row>
    <row r="174" spans="1:7" ht="12.75">
      <c r="A174" s="1">
        <f t="shared" si="5"/>
        <v>173</v>
      </c>
      <c r="B174" t="str">
        <f>Input!P142</f>
        <v>SS</v>
      </c>
      <c r="C174" t="str">
        <f>Input!Q142</f>
        <v>L'Anse Creuse North</v>
      </c>
      <c r="D174">
        <f>Input!R142</f>
        <v>0</v>
      </c>
      <c r="E174">
        <f>Input!S142</f>
        <v>0</v>
      </c>
      <c r="F174">
        <f>Input!T142</f>
        <v>0</v>
      </c>
      <c r="G174">
        <f t="shared" si="4"/>
        <v>0</v>
      </c>
    </row>
    <row r="175" spans="1:7" ht="12.75">
      <c r="A175" s="1">
        <f t="shared" si="5"/>
        <v>174</v>
      </c>
      <c r="B175" t="str">
        <f>Input!P143</f>
        <v>SS</v>
      </c>
      <c r="C175" t="str">
        <f>Input!Q143</f>
        <v>L'Anse Creuse North</v>
      </c>
      <c r="D175">
        <f>Input!R143</f>
        <v>0</v>
      </c>
      <c r="E175">
        <f>Input!S143</f>
        <v>0</v>
      </c>
      <c r="F175">
        <f>Input!T143</f>
        <v>0</v>
      </c>
      <c r="G175">
        <f t="shared" si="4"/>
        <v>0</v>
      </c>
    </row>
    <row r="176" spans="1:7" ht="12.75">
      <c r="A176" s="1">
        <f t="shared" si="5"/>
        <v>175</v>
      </c>
      <c r="B176" t="str">
        <f>Input!P153</f>
        <v>SS</v>
      </c>
      <c r="C176" t="str">
        <f>Input!Q153</f>
        <v>Bay City All Saints</v>
      </c>
      <c r="D176">
        <f>Input!R153</f>
        <v>0</v>
      </c>
      <c r="E176">
        <f>Input!S153</f>
        <v>0</v>
      </c>
      <c r="F176">
        <f>Input!T153</f>
        <v>0</v>
      </c>
      <c r="G176">
        <f t="shared" si="4"/>
        <v>0</v>
      </c>
    </row>
    <row r="177" spans="1:7" ht="12.75">
      <c r="A177" s="1">
        <f t="shared" si="5"/>
        <v>176</v>
      </c>
      <c r="B177" t="str">
        <f>Input!P154</f>
        <v>SS</v>
      </c>
      <c r="C177" t="str">
        <f>Input!Q154</f>
        <v>Bay City All Saints</v>
      </c>
      <c r="D177">
        <f>Input!R154</f>
        <v>0</v>
      </c>
      <c r="E177">
        <f>Input!S154</f>
        <v>0</v>
      </c>
      <c r="F177">
        <f>Input!T154</f>
        <v>0</v>
      </c>
      <c r="G177">
        <f t="shared" si="4"/>
        <v>0</v>
      </c>
    </row>
    <row r="178" spans="1:7" ht="12.75">
      <c r="A178" s="1">
        <f t="shared" si="5"/>
        <v>177</v>
      </c>
      <c r="B178" t="str">
        <f>Input!P155</f>
        <v>SS</v>
      </c>
      <c r="C178" t="str">
        <f>Input!Q155</f>
        <v>Bay City All Saints</v>
      </c>
      <c r="D178">
        <f>Input!R155</f>
        <v>0</v>
      </c>
      <c r="E178">
        <f>Input!S155</f>
        <v>0</v>
      </c>
      <c r="F178">
        <f>Input!T155</f>
        <v>0</v>
      </c>
      <c r="G178">
        <f t="shared" si="4"/>
        <v>0</v>
      </c>
    </row>
    <row r="179" spans="1:7" ht="12.75">
      <c r="A179" s="1">
        <f t="shared" si="5"/>
        <v>178</v>
      </c>
      <c r="B179" t="str">
        <f>Input!P167</f>
        <v>SS</v>
      </c>
      <c r="C179" t="str">
        <f>Input!Q167</f>
        <v>Sturgis</v>
      </c>
      <c r="D179">
        <f>Input!R167</f>
        <v>0</v>
      </c>
      <c r="E179">
        <f>Input!S167</f>
        <v>0</v>
      </c>
      <c r="F179">
        <f>Input!T167</f>
        <v>0</v>
      </c>
      <c r="G179">
        <f t="shared" si="4"/>
        <v>0</v>
      </c>
    </row>
    <row r="180" spans="1:7" ht="12.75">
      <c r="A180" s="1">
        <f t="shared" si="5"/>
        <v>179</v>
      </c>
      <c r="B180" t="str">
        <f>Input!P177</f>
        <v>SS</v>
      </c>
      <c r="C180" t="str">
        <f>Input!Q177</f>
        <v>Bay City John Glenn</v>
      </c>
      <c r="D180">
        <f>Input!R177</f>
        <v>0</v>
      </c>
      <c r="E180">
        <f>Input!S177</f>
        <v>0</v>
      </c>
      <c r="F180">
        <f>Input!T177</f>
        <v>0</v>
      </c>
      <c r="G180">
        <f t="shared" si="4"/>
        <v>0</v>
      </c>
    </row>
    <row r="181" spans="1:7" ht="12.75">
      <c r="A181" s="1">
        <f t="shared" si="5"/>
        <v>180</v>
      </c>
      <c r="B181" t="str">
        <f>Input!P191</f>
        <v>SS</v>
      </c>
      <c r="C181" t="str">
        <f>Input!Q191</f>
        <v>Battle Creek Pennfield</v>
      </c>
      <c r="D181">
        <f>Input!R191</f>
        <v>0</v>
      </c>
      <c r="E181">
        <f>Input!S191</f>
        <v>0</v>
      </c>
      <c r="F181">
        <f>Input!T191</f>
        <v>0</v>
      </c>
      <c r="G181">
        <f t="shared" si="4"/>
        <v>0</v>
      </c>
    </row>
    <row r="182" spans="1:7" ht="12.75">
      <c r="A182" s="1">
        <f t="shared" si="5"/>
        <v>181</v>
      </c>
      <c r="B182" t="str">
        <f>Input!P202</f>
        <v>SS</v>
      </c>
      <c r="C182" t="str">
        <f>Input!Q202</f>
        <v>Sterling Heights Stevenson</v>
      </c>
      <c r="D182">
        <f>Input!R202</f>
        <v>0</v>
      </c>
      <c r="E182">
        <f>Input!S202</f>
        <v>0</v>
      </c>
      <c r="F182">
        <f>Input!T202</f>
        <v>0</v>
      </c>
      <c r="G182">
        <f t="shared" si="4"/>
        <v>0</v>
      </c>
    </row>
    <row r="183" spans="1:7" ht="12.75">
      <c r="A183" s="1">
        <f t="shared" si="5"/>
        <v>182</v>
      </c>
      <c r="B183" t="str">
        <f>Input!P203</f>
        <v>SS</v>
      </c>
      <c r="C183" t="str">
        <f>Input!Q203</f>
        <v>Sterling Heights Stevenson</v>
      </c>
      <c r="D183">
        <f>Input!R203</f>
        <v>0</v>
      </c>
      <c r="E183">
        <f>Input!S203</f>
        <v>0</v>
      </c>
      <c r="F183">
        <f>Input!T203</f>
        <v>0</v>
      </c>
      <c r="G183">
        <f t="shared" si="4"/>
        <v>0</v>
      </c>
    </row>
    <row r="184" spans="1:7" ht="12.75">
      <c r="A184" s="1">
        <f t="shared" si="5"/>
        <v>183</v>
      </c>
      <c r="B184" t="str">
        <f>Input!P213</f>
        <v>SS</v>
      </c>
      <c r="C184" t="str">
        <f>Input!Q213</f>
        <v>Flint Kearsley</v>
      </c>
      <c r="D184">
        <f>Input!R213</f>
        <v>0</v>
      </c>
      <c r="E184">
        <f>Input!S213</f>
        <v>0</v>
      </c>
      <c r="F184">
        <f>Input!T213</f>
        <v>0</v>
      </c>
      <c r="G184">
        <f t="shared" si="4"/>
        <v>0</v>
      </c>
    </row>
    <row r="185" spans="1:7" ht="12.75">
      <c r="A185" s="1">
        <f t="shared" si="5"/>
        <v>184</v>
      </c>
      <c r="B185" t="str">
        <f>Input!P214</f>
        <v>SS</v>
      </c>
      <c r="C185" t="str">
        <f>Input!Q214</f>
        <v>Flint Kearsley</v>
      </c>
      <c r="D185">
        <f>Input!R214</f>
        <v>0</v>
      </c>
      <c r="E185">
        <f>Input!S214</f>
        <v>0</v>
      </c>
      <c r="F185">
        <f>Input!T214</f>
        <v>0</v>
      </c>
      <c r="G185">
        <f t="shared" si="4"/>
        <v>0</v>
      </c>
    </row>
    <row r="186" spans="1:7" ht="12.75">
      <c r="A186" s="1">
        <f t="shared" si="5"/>
        <v>185</v>
      </c>
      <c r="B186" t="str">
        <f>Input!P215</f>
        <v>SS</v>
      </c>
      <c r="C186" t="str">
        <f>Input!Q215</f>
        <v>Flint Kearsley</v>
      </c>
      <c r="D186">
        <f>Input!R215</f>
        <v>0</v>
      </c>
      <c r="E186">
        <f>Input!S215</f>
        <v>0</v>
      </c>
      <c r="F186">
        <f>Input!T215</f>
        <v>0</v>
      </c>
      <c r="G186">
        <f t="shared" si="4"/>
        <v>0</v>
      </c>
    </row>
    <row r="187" spans="1:7" ht="12.75">
      <c r="A187" s="1">
        <f t="shared" si="5"/>
        <v>186</v>
      </c>
      <c r="B187">
        <f>Input!P223</f>
        <v>0</v>
      </c>
      <c r="C187">
        <f>Input!Q223</f>
        <v>0</v>
      </c>
      <c r="D187">
        <f>Input!R223</f>
        <v>0</v>
      </c>
      <c r="E187">
        <f>Input!S223</f>
        <v>0</v>
      </c>
      <c r="F187">
        <f>Input!T223</f>
        <v>0</v>
      </c>
      <c r="G187">
        <f t="shared" si="4"/>
        <v>0</v>
      </c>
    </row>
    <row r="188" spans="1:7" ht="12.75">
      <c r="A188" s="1">
        <f t="shared" si="5"/>
        <v>187</v>
      </c>
      <c r="B188">
        <f>Input!P224</f>
        <v>0</v>
      </c>
      <c r="C188">
        <f>Input!Q224</f>
        <v>0</v>
      </c>
      <c r="D188">
        <f>Input!R224</f>
        <v>0</v>
      </c>
      <c r="E188">
        <f>Input!S224</f>
        <v>0</v>
      </c>
      <c r="F188">
        <f>Input!T224</f>
        <v>0</v>
      </c>
      <c r="G188">
        <f t="shared" si="4"/>
        <v>0</v>
      </c>
    </row>
    <row r="189" spans="1:7" ht="12.75">
      <c r="A189" s="1">
        <f t="shared" si="5"/>
        <v>188</v>
      </c>
      <c r="B189" t="str">
        <f>Input!P225</f>
        <v>SS</v>
      </c>
      <c r="C189">
        <f>Input!Q225</f>
        <v>0</v>
      </c>
      <c r="D189">
        <f>Input!R225</f>
        <v>0</v>
      </c>
      <c r="E189">
        <f>Input!S225</f>
        <v>0</v>
      </c>
      <c r="F189">
        <f>Input!T225</f>
        <v>0</v>
      </c>
      <c r="G189">
        <f t="shared" si="4"/>
        <v>0</v>
      </c>
    </row>
    <row r="190" spans="1:7" ht="12.75">
      <c r="A190" s="1">
        <f t="shared" si="5"/>
        <v>189</v>
      </c>
      <c r="B190" t="str">
        <f>Input!P226</f>
        <v>SS</v>
      </c>
      <c r="C190">
        <f>Input!Q226</f>
        <v>0</v>
      </c>
      <c r="D190">
        <f>Input!R226</f>
        <v>0</v>
      </c>
      <c r="E190">
        <f>Input!S226</f>
        <v>0</v>
      </c>
      <c r="F190">
        <f>Input!T226</f>
        <v>0</v>
      </c>
      <c r="G190">
        <f t="shared" si="4"/>
        <v>0</v>
      </c>
    </row>
    <row r="191" spans="1:7" ht="12.75">
      <c r="A191" s="1">
        <f t="shared" si="5"/>
        <v>190</v>
      </c>
      <c r="B191" t="str">
        <f>Input!P227</f>
        <v>SS</v>
      </c>
      <c r="C191">
        <f>Input!Q227</f>
        <v>0</v>
      </c>
      <c r="D191">
        <f>Input!R227</f>
        <v>0</v>
      </c>
      <c r="E191">
        <f>Input!S227</f>
        <v>0</v>
      </c>
      <c r="F191">
        <f>Input!T227</f>
        <v>0</v>
      </c>
      <c r="G191">
        <f t="shared" si="4"/>
        <v>0</v>
      </c>
    </row>
    <row r="192" spans="1:7" ht="12.75">
      <c r="A192" s="1">
        <f t="shared" si="5"/>
        <v>191</v>
      </c>
      <c r="B192">
        <f>Input!P230</f>
        <v>0</v>
      </c>
      <c r="C192">
        <f>Input!Q230</f>
        <v>0</v>
      </c>
      <c r="D192">
        <f>Input!R230</f>
        <v>0</v>
      </c>
      <c r="E192">
        <f>Input!S230</f>
        <v>0</v>
      </c>
      <c r="F192">
        <f>Input!T230</f>
        <v>0</v>
      </c>
      <c r="G192">
        <f t="shared" si="4"/>
        <v>0</v>
      </c>
    </row>
    <row r="193" spans="1:7" ht="12.75">
      <c r="A193" s="1">
        <f t="shared" si="5"/>
        <v>192</v>
      </c>
      <c r="B193">
        <f>Input!P231</f>
        <v>0</v>
      </c>
      <c r="C193">
        <f>Input!Q231</f>
        <v>0</v>
      </c>
      <c r="D193">
        <f>Input!R231</f>
        <v>0</v>
      </c>
      <c r="E193">
        <f>Input!S231</f>
        <v>0</v>
      </c>
      <c r="F193">
        <f>Input!T231</f>
        <v>0</v>
      </c>
      <c r="G193">
        <f t="shared" si="4"/>
        <v>0</v>
      </c>
    </row>
    <row r="194" spans="1:7" ht="12.75">
      <c r="A194" s="1">
        <f t="shared" si="5"/>
        <v>193</v>
      </c>
      <c r="B194">
        <f>Input!P232</f>
        <v>0</v>
      </c>
      <c r="C194">
        <f>Input!Q232</f>
        <v>0</v>
      </c>
      <c r="D194">
        <f>Input!R232</f>
        <v>0</v>
      </c>
      <c r="E194">
        <f>Input!S232</f>
        <v>0</v>
      </c>
      <c r="F194">
        <f>Input!T232</f>
        <v>0</v>
      </c>
      <c r="G194">
        <f>SUM(D194:F194)</f>
        <v>0</v>
      </c>
    </row>
    <row r="195" spans="1:7" ht="12.75">
      <c r="A195" s="1">
        <f t="shared" si="5"/>
        <v>194</v>
      </c>
      <c r="B195">
        <f>Input!P233</f>
        <v>0</v>
      </c>
      <c r="C195">
        <f>Input!Q233</f>
        <v>0</v>
      </c>
      <c r="D195">
        <f>Input!R233</f>
        <v>0</v>
      </c>
      <c r="E195">
        <f>Input!S233</f>
        <v>0</v>
      </c>
      <c r="F195">
        <f>Input!T233</f>
        <v>0</v>
      </c>
      <c r="G195">
        <f>SUM(D195:F195)</f>
        <v>0</v>
      </c>
    </row>
    <row r="196" spans="1:7" ht="12.75">
      <c r="A196" s="1">
        <f aca="true" t="shared" si="6" ref="A196:A251">A195+1</f>
        <v>195</v>
      </c>
      <c r="B196">
        <f>Input!P234</f>
        <v>0</v>
      </c>
      <c r="C196">
        <f>Input!Q234</f>
        <v>0</v>
      </c>
      <c r="D196">
        <f>Input!R234</f>
        <v>0</v>
      </c>
      <c r="E196">
        <f>Input!S234</f>
        <v>0</v>
      </c>
      <c r="F196">
        <f>Input!T234</f>
        <v>0</v>
      </c>
      <c r="G196">
        <f>SUM(D196:F196)</f>
        <v>0</v>
      </c>
    </row>
    <row r="197" spans="1:7" ht="12.75">
      <c r="A197" s="1">
        <f t="shared" si="6"/>
        <v>196</v>
      </c>
      <c r="B197">
        <f>Input!P235</f>
        <v>0</v>
      </c>
      <c r="C197">
        <f>Input!Q235</f>
        <v>0</v>
      </c>
      <c r="D197">
        <f>Input!R235</f>
        <v>0</v>
      </c>
      <c r="E197">
        <f>Input!S235</f>
        <v>0</v>
      </c>
      <c r="F197">
        <f>Input!T235</f>
        <v>0</v>
      </c>
      <c r="G197">
        <f>SUM(D197:F197)</f>
        <v>0</v>
      </c>
    </row>
    <row r="198" spans="1:7" ht="12.75">
      <c r="A198" s="1">
        <f t="shared" si="6"/>
        <v>197</v>
      </c>
      <c r="B198">
        <f>Input!P236</f>
        <v>0</v>
      </c>
      <c r="C198">
        <f>Input!Q236</f>
        <v>0</v>
      </c>
      <c r="D198">
        <f>Input!R236</f>
        <v>0</v>
      </c>
      <c r="E198">
        <f>Input!S236</f>
        <v>0</v>
      </c>
      <c r="F198">
        <f>Input!T236</f>
        <v>0</v>
      </c>
      <c r="G198">
        <f>SUM(D198:F198)</f>
        <v>0</v>
      </c>
    </row>
    <row r="199" spans="1:7" ht="12.75">
      <c r="A199" s="1">
        <f t="shared" si="6"/>
        <v>198</v>
      </c>
      <c r="B199">
        <f>Input!P237</f>
        <v>0</v>
      </c>
      <c r="C199">
        <f>Input!Q237</f>
        <v>0</v>
      </c>
      <c r="D199">
        <f>Input!R237</f>
        <v>0</v>
      </c>
      <c r="E199">
        <f>Input!S237</f>
        <v>0</v>
      </c>
      <c r="F199">
        <f>Input!T237</f>
        <v>0</v>
      </c>
      <c r="G199">
        <f>SUM(D199:F199)</f>
        <v>0</v>
      </c>
    </row>
    <row r="200" spans="1:7" ht="12.75">
      <c r="A200" s="1">
        <f t="shared" si="6"/>
        <v>199</v>
      </c>
      <c r="B200">
        <f>Input!P238</f>
        <v>0</v>
      </c>
      <c r="C200">
        <f>Input!Q238</f>
        <v>0</v>
      </c>
      <c r="D200">
        <f>Input!R238</f>
        <v>0</v>
      </c>
      <c r="E200">
        <f>Input!S238</f>
        <v>0</v>
      </c>
      <c r="F200">
        <f>Input!T238</f>
        <v>0</v>
      </c>
      <c r="G200">
        <f>SUM(D200:F200)</f>
        <v>0</v>
      </c>
    </row>
    <row r="201" spans="1:7" ht="12.75">
      <c r="A201" s="1">
        <f t="shared" si="6"/>
        <v>200</v>
      </c>
      <c r="B201">
        <f>Input!P239</f>
        <v>0</v>
      </c>
      <c r="C201">
        <f>Input!Q239</f>
        <v>0</v>
      </c>
      <c r="D201">
        <f>Input!R239</f>
        <v>0</v>
      </c>
      <c r="E201">
        <f>Input!S239</f>
        <v>0</v>
      </c>
      <c r="F201">
        <f>Input!T239</f>
        <v>0</v>
      </c>
      <c r="G201">
        <f>SUM(D201:F201)</f>
        <v>0</v>
      </c>
    </row>
    <row r="202" spans="1:7" ht="12.75">
      <c r="A202" s="1">
        <f t="shared" si="6"/>
        <v>201</v>
      </c>
      <c r="B202">
        <f>Input!P242</f>
        <v>0</v>
      </c>
      <c r="C202">
        <f>Input!Q242</f>
        <v>0</v>
      </c>
      <c r="D202">
        <f>Input!R242</f>
        <v>0</v>
      </c>
      <c r="E202">
        <f>Input!S242</f>
        <v>0</v>
      </c>
      <c r="F202">
        <f>Input!T242</f>
        <v>0</v>
      </c>
      <c r="G202">
        <f>SUM(D202:F202)</f>
        <v>0</v>
      </c>
    </row>
    <row r="203" spans="1:7" ht="12.75">
      <c r="A203" s="1">
        <f t="shared" si="6"/>
        <v>202</v>
      </c>
      <c r="B203">
        <f>Input!P243</f>
        <v>0</v>
      </c>
      <c r="C203">
        <f>Input!Q243</f>
        <v>0</v>
      </c>
      <c r="D203">
        <f>Input!R243</f>
        <v>0</v>
      </c>
      <c r="E203">
        <f>Input!S243</f>
        <v>0</v>
      </c>
      <c r="F203">
        <f>Input!T243</f>
        <v>0</v>
      </c>
      <c r="G203">
        <f>SUM(D203:F203)</f>
        <v>0</v>
      </c>
    </row>
    <row r="204" spans="1:7" ht="12.75">
      <c r="A204" s="1">
        <f t="shared" si="6"/>
        <v>203</v>
      </c>
      <c r="B204">
        <f>Input!P244</f>
        <v>0</v>
      </c>
      <c r="C204">
        <f>Input!Q244</f>
        <v>0</v>
      </c>
      <c r="D204">
        <f>Input!R244</f>
        <v>0</v>
      </c>
      <c r="E204">
        <f>Input!S244</f>
        <v>0</v>
      </c>
      <c r="F204">
        <f>Input!T244</f>
        <v>0</v>
      </c>
      <c r="G204">
        <f>SUM(D204:F204)</f>
        <v>0</v>
      </c>
    </row>
    <row r="205" spans="1:7" ht="12.75">
      <c r="A205" s="1">
        <f t="shared" si="6"/>
        <v>204</v>
      </c>
      <c r="B205">
        <f>Input!P245</f>
        <v>0</v>
      </c>
      <c r="C205">
        <f>Input!Q245</f>
        <v>0</v>
      </c>
      <c r="D205">
        <f>Input!R245</f>
        <v>0</v>
      </c>
      <c r="E205">
        <f>Input!S245</f>
        <v>0</v>
      </c>
      <c r="F205">
        <f>Input!T245</f>
        <v>0</v>
      </c>
      <c r="G205">
        <f>SUM(D205:F205)</f>
        <v>0</v>
      </c>
    </row>
    <row r="206" spans="1:7" ht="12.75">
      <c r="A206" s="1">
        <f t="shared" si="6"/>
        <v>205</v>
      </c>
      <c r="B206">
        <f>Input!P246</f>
        <v>0</v>
      </c>
      <c r="C206">
        <f>Input!Q246</f>
        <v>0</v>
      </c>
      <c r="D206">
        <f>Input!R246</f>
        <v>0</v>
      </c>
      <c r="E206">
        <f>Input!S246</f>
        <v>0</v>
      </c>
      <c r="F206">
        <f>Input!T246</f>
        <v>0</v>
      </c>
      <c r="G206">
        <f>SUM(D206:F206)</f>
        <v>0</v>
      </c>
    </row>
    <row r="207" spans="1:7" ht="12.75">
      <c r="A207" s="1">
        <f t="shared" si="6"/>
        <v>206</v>
      </c>
      <c r="B207">
        <f>Input!P247</f>
        <v>0</v>
      </c>
      <c r="C207">
        <f>Input!Q247</f>
        <v>0</v>
      </c>
      <c r="D207">
        <f>Input!R247</f>
        <v>0</v>
      </c>
      <c r="E207">
        <f>Input!S247</f>
        <v>0</v>
      </c>
      <c r="F207">
        <f>Input!T247</f>
        <v>0</v>
      </c>
      <c r="G207">
        <f aca="true" t="shared" si="7" ref="G207:G251">SUM(D207:F207)</f>
        <v>0</v>
      </c>
    </row>
    <row r="208" spans="1:7" ht="12.75">
      <c r="A208" s="1">
        <f t="shared" si="6"/>
        <v>207</v>
      </c>
      <c r="B208">
        <f>Input!P248</f>
        <v>0</v>
      </c>
      <c r="C208">
        <f>Input!Q248</f>
        <v>0</v>
      </c>
      <c r="D208">
        <f>Input!R248</f>
        <v>0</v>
      </c>
      <c r="E208">
        <f>Input!S248</f>
        <v>0</v>
      </c>
      <c r="F208">
        <f>Input!T248</f>
        <v>0</v>
      </c>
      <c r="G208">
        <f t="shared" si="7"/>
        <v>0</v>
      </c>
    </row>
    <row r="209" spans="1:7" ht="12.75">
      <c r="A209" s="1">
        <f t="shared" si="6"/>
        <v>208</v>
      </c>
      <c r="B209">
        <f>Input!P249</f>
        <v>0</v>
      </c>
      <c r="C209">
        <f>Input!Q249</f>
        <v>0</v>
      </c>
      <c r="D209">
        <f>Input!R249</f>
        <v>0</v>
      </c>
      <c r="E209">
        <f>Input!S249</f>
        <v>0</v>
      </c>
      <c r="F209">
        <f>Input!T249</f>
        <v>0</v>
      </c>
      <c r="G209">
        <f t="shared" si="7"/>
        <v>0</v>
      </c>
    </row>
    <row r="210" spans="1:7" ht="12.75">
      <c r="A210" s="1">
        <f t="shared" si="6"/>
        <v>209</v>
      </c>
      <c r="B210">
        <f>Input!P250</f>
        <v>0</v>
      </c>
      <c r="C210">
        <f>Input!Q250</f>
        <v>0</v>
      </c>
      <c r="D210">
        <f>Input!R250</f>
        <v>0</v>
      </c>
      <c r="E210">
        <f>Input!S250</f>
        <v>0</v>
      </c>
      <c r="F210">
        <f>Input!T250</f>
        <v>0</v>
      </c>
      <c r="G210">
        <f t="shared" si="7"/>
        <v>0</v>
      </c>
    </row>
    <row r="211" spans="1:7" ht="12.75">
      <c r="A211" s="1">
        <f t="shared" si="6"/>
        <v>210</v>
      </c>
      <c r="B211">
        <f>Input!P251</f>
        <v>0</v>
      </c>
      <c r="C211">
        <f>Input!Q251</f>
        <v>0</v>
      </c>
      <c r="D211">
        <f>Input!R251</f>
        <v>0</v>
      </c>
      <c r="E211">
        <f>Input!S251</f>
        <v>0</v>
      </c>
      <c r="F211">
        <f>Input!T251</f>
        <v>0</v>
      </c>
      <c r="G211">
        <f t="shared" si="7"/>
        <v>0</v>
      </c>
    </row>
    <row r="212" spans="1:7" ht="12.75">
      <c r="A212" s="1">
        <f t="shared" si="6"/>
        <v>211</v>
      </c>
      <c r="B212">
        <f>Input!P254</f>
        <v>0</v>
      </c>
      <c r="C212">
        <f>Input!Q254</f>
        <v>0</v>
      </c>
      <c r="D212">
        <f>Input!R254</f>
        <v>0</v>
      </c>
      <c r="E212">
        <f>Input!S254</f>
        <v>0</v>
      </c>
      <c r="F212">
        <f>Input!T254</f>
        <v>0</v>
      </c>
      <c r="G212">
        <f t="shared" si="7"/>
        <v>0</v>
      </c>
    </row>
    <row r="213" spans="1:7" ht="12.75">
      <c r="A213" s="1">
        <f t="shared" si="6"/>
        <v>212</v>
      </c>
      <c r="B213">
        <f>Input!P255</f>
        <v>0</v>
      </c>
      <c r="C213">
        <f>Input!Q255</f>
        <v>0</v>
      </c>
      <c r="D213">
        <f>Input!R255</f>
        <v>0</v>
      </c>
      <c r="E213">
        <f>Input!S255</f>
        <v>0</v>
      </c>
      <c r="F213">
        <f>Input!T255</f>
        <v>0</v>
      </c>
      <c r="G213">
        <f t="shared" si="7"/>
        <v>0</v>
      </c>
    </row>
    <row r="214" spans="1:7" ht="12.75">
      <c r="A214" s="1">
        <f t="shared" si="6"/>
        <v>213</v>
      </c>
      <c r="B214">
        <f>Input!P256</f>
        <v>0</v>
      </c>
      <c r="C214">
        <f>Input!Q256</f>
        <v>0</v>
      </c>
      <c r="D214">
        <f>Input!R256</f>
        <v>0</v>
      </c>
      <c r="E214">
        <f>Input!S256</f>
        <v>0</v>
      </c>
      <c r="F214">
        <f>Input!T256</f>
        <v>0</v>
      </c>
      <c r="G214">
        <f t="shared" si="7"/>
        <v>0</v>
      </c>
    </row>
    <row r="215" spans="1:7" ht="12.75">
      <c r="A215" s="1">
        <f t="shared" si="6"/>
        <v>214</v>
      </c>
      <c r="B215">
        <f>Input!P257</f>
        <v>0</v>
      </c>
      <c r="C215">
        <f>Input!Q257</f>
        <v>0</v>
      </c>
      <c r="D215">
        <f>Input!R257</f>
        <v>0</v>
      </c>
      <c r="E215">
        <f>Input!S257</f>
        <v>0</v>
      </c>
      <c r="F215">
        <f>Input!T257</f>
        <v>0</v>
      </c>
      <c r="G215">
        <f t="shared" si="7"/>
        <v>0</v>
      </c>
    </row>
    <row r="216" spans="1:7" ht="12.75">
      <c r="A216" s="1">
        <f t="shared" si="6"/>
        <v>215</v>
      </c>
      <c r="B216">
        <f>Input!P258</f>
        <v>0</v>
      </c>
      <c r="C216">
        <f>Input!Q258</f>
        <v>0</v>
      </c>
      <c r="D216">
        <f>Input!R258</f>
        <v>0</v>
      </c>
      <c r="E216">
        <f>Input!S258</f>
        <v>0</v>
      </c>
      <c r="F216">
        <f>Input!T258</f>
        <v>0</v>
      </c>
      <c r="G216">
        <f t="shared" si="7"/>
        <v>0</v>
      </c>
    </row>
    <row r="217" spans="1:7" ht="12.75">
      <c r="A217" s="1">
        <f t="shared" si="6"/>
        <v>216</v>
      </c>
      <c r="B217">
        <f>Input!P259</f>
        <v>0</v>
      </c>
      <c r="C217">
        <f>Input!Q259</f>
        <v>0</v>
      </c>
      <c r="D217">
        <f>Input!R259</f>
        <v>0</v>
      </c>
      <c r="E217">
        <f>Input!S259</f>
        <v>0</v>
      </c>
      <c r="F217">
        <f>Input!T259</f>
        <v>0</v>
      </c>
      <c r="G217">
        <f t="shared" si="7"/>
        <v>0</v>
      </c>
    </row>
    <row r="218" spans="1:7" ht="12.75">
      <c r="A218" s="1">
        <f t="shared" si="6"/>
        <v>217</v>
      </c>
      <c r="B218">
        <f>Input!P260</f>
        <v>0</v>
      </c>
      <c r="C218">
        <f>Input!Q260</f>
        <v>0</v>
      </c>
      <c r="D218">
        <f>Input!R260</f>
        <v>0</v>
      </c>
      <c r="E218">
        <f>Input!S260</f>
        <v>0</v>
      </c>
      <c r="F218">
        <f>Input!T260</f>
        <v>0</v>
      </c>
      <c r="G218">
        <f t="shared" si="7"/>
        <v>0</v>
      </c>
    </row>
    <row r="219" spans="1:7" ht="12.75">
      <c r="A219" s="1">
        <f t="shared" si="6"/>
        <v>218</v>
      </c>
      <c r="B219">
        <f>Input!P261</f>
        <v>0</v>
      </c>
      <c r="C219">
        <f>Input!Q261</f>
        <v>0</v>
      </c>
      <c r="D219">
        <f>Input!R261</f>
        <v>0</v>
      </c>
      <c r="E219">
        <f>Input!S261</f>
        <v>0</v>
      </c>
      <c r="F219">
        <f>Input!T261</f>
        <v>0</v>
      </c>
      <c r="G219">
        <f t="shared" si="7"/>
        <v>0</v>
      </c>
    </row>
    <row r="220" spans="1:7" ht="12.75">
      <c r="A220" s="1">
        <f t="shared" si="6"/>
        <v>219</v>
      </c>
      <c r="B220">
        <f>Input!P262</f>
        <v>0</v>
      </c>
      <c r="C220">
        <f>Input!Q262</f>
        <v>0</v>
      </c>
      <c r="D220">
        <f>Input!R262</f>
        <v>0</v>
      </c>
      <c r="E220">
        <f>Input!S262</f>
        <v>0</v>
      </c>
      <c r="F220">
        <f>Input!T262</f>
        <v>0</v>
      </c>
      <c r="G220">
        <f t="shared" si="7"/>
        <v>0</v>
      </c>
    </row>
    <row r="221" spans="1:7" ht="12.75">
      <c r="A221" s="1">
        <f t="shared" si="6"/>
        <v>220</v>
      </c>
      <c r="B221">
        <f>Input!P263</f>
        <v>0</v>
      </c>
      <c r="C221">
        <f>Input!Q263</f>
        <v>0</v>
      </c>
      <c r="D221">
        <f>Input!R263</f>
        <v>0</v>
      </c>
      <c r="E221">
        <f>Input!S263</f>
        <v>0</v>
      </c>
      <c r="F221">
        <f>Input!T263</f>
        <v>0</v>
      </c>
      <c r="G221">
        <f t="shared" si="7"/>
        <v>0</v>
      </c>
    </row>
    <row r="222" spans="1:7" ht="12.75">
      <c r="A222" s="1">
        <f t="shared" si="6"/>
        <v>221</v>
      </c>
      <c r="B222">
        <f>Input!P266</f>
        <v>0</v>
      </c>
      <c r="C222">
        <f>Input!Q266</f>
        <v>0</v>
      </c>
      <c r="D222">
        <f>Input!R266</f>
        <v>0</v>
      </c>
      <c r="E222">
        <f>Input!S266</f>
        <v>0</v>
      </c>
      <c r="F222">
        <f>Input!T266</f>
        <v>0</v>
      </c>
      <c r="G222">
        <f t="shared" si="7"/>
        <v>0</v>
      </c>
    </row>
    <row r="223" spans="1:7" ht="12.75">
      <c r="A223" s="1">
        <f t="shared" si="6"/>
        <v>222</v>
      </c>
      <c r="B223">
        <f>Input!P267</f>
        <v>0</v>
      </c>
      <c r="C223">
        <f>Input!Q267</f>
        <v>0</v>
      </c>
      <c r="D223">
        <f>Input!R267</f>
        <v>0</v>
      </c>
      <c r="E223">
        <f>Input!S267</f>
        <v>0</v>
      </c>
      <c r="F223">
        <f>Input!T267</f>
        <v>0</v>
      </c>
      <c r="G223">
        <f t="shared" si="7"/>
        <v>0</v>
      </c>
    </row>
    <row r="224" spans="1:7" ht="12.75">
      <c r="A224" s="1">
        <f t="shared" si="6"/>
        <v>223</v>
      </c>
      <c r="B224">
        <f>Input!P268</f>
        <v>0</v>
      </c>
      <c r="C224">
        <f>Input!Q268</f>
        <v>0</v>
      </c>
      <c r="D224">
        <f>Input!R268</f>
        <v>0</v>
      </c>
      <c r="E224">
        <f>Input!S268</f>
        <v>0</v>
      </c>
      <c r="F224">
        <f>Input!T268</f>
        <v>0</v>
      </c>
      <c r="G224">
        <f t="shared" si="7"/>
        <v>0</v>
      </c>
    </row>
    <row r="225" spans="1:7" ht="12.75">
      <c r="A225" s="1">
        <f t="shared" si="6"/>
        <v>224</v>
      </c>
      <c r="B225">
        <f>Input!P269</f>
        <v>0</v>
      </c>
      <c r="C225">
        <f>Input!Q269</f>
        <v>0</v>
      </c>
      <c r="D225">
        <f>Input!R269</f>
        <v>0</v>
      </c>
      <c r="E225">
        <f>Input!S269</f>
        <v>0</v>
      </c>
      <c r="F225">
        <f>Input!T269</f>
        <v>0</v>
      </c>
      <c r="G225">
        <f t="shared" si="7"/>
        <v>0</v>
      </c>
    </row>
    <row r="226" spans="1:7" ht="12.75">
      <c r="A226" s="1">
        <f t="shared" si="6"/>
        <v>225</v>
      </c>
      <c r="B226">
        <f>Input!P270</f>
        <v>0</v>
      </c>
      <c r="C226">
        <f>Input!Q270</f>
        <v>0</v>
      </c>
      <c r="D226">
        <f>Input!R270</f>
        <v>0</v>
      </c>
      <c r="E226">
        <f>Input!S270</f>
        <v>0</v>
      </c>
      <c r="F226">
        <f>Input!T270</f>
        <v>0</v>
      </c>
      <c r="G226">
        <f t="shared" si="7"/>
        <v>0</v>
      </c>
    </row>
    <row r="227" spans="1:7" ht="12.75">
      <c r="A227" s="1">
        <f t="shared" si="6"/>
        <v>226</v>
      </c>
      <c r="B227">
        <f>Input!P271</f>
        <v>0</v>
      </c>
      <c r="C227">
        <f>Input!Q271</f>
        <v>0</v>
      </c>
      <c r="D227">
        <f>Input!R271</f>
        <v>0</v>
      </c>
      <c r="E227">
        <f>Input!S271</f>
        <v>0</v>
      </c>
      <c r="F227">
        <f>Input!T271</f>
        <v>0</v>
      </c>
      <c r="G227">
        <f t="shared" si="7"/>
        <v>0</v>
      </c>
    </row>
    <row r="228" spans="1:7" ht="12.75">
      <c r="A228" s="1">
        <f t="shared" si="6"/>
        <v>227</v>
      </c>
      <c r="B228">
        <f>Input!P272</f>
        <v>0</v>
      </c>
      <c r="C228">
        <f>Input!Q272</f>
        <v>0</v>
      </c>
      <c r="D228">
        <f>Input!R272</f>
        <v>0</v>
      </c>
      <c r="E228">
        <f>Input!S272</f>
        <v>0</v>
      </c>
      <c r="F228">
        <f>Input!T272</f>
        <v>0</v>
      </c>
      <c r="G228">
        <f t="shared" si="7"/>
        <v>0</v>
      </c>
    </row>
    <row r="229" spans="1:7" ht="12.75">
      <c r="A229" s="1">
        <f t="shared" si="6"/>
        <v>228</v>
      </c>
      <c r="B229">
        <f>Input!P273</f>
        <v>0</v>
      </c>
      <c r="C229">
        <f>Input!Q273</f>
        <v>0</v>
      </c>
      <c r="D229">
        <f>Input!R273</f>
        <v>0</v>
      </c>
      <c r="E229">
        <f>Input!S273</f>
        <v>0</v>
      </c>
      <c r="F229">
        <f>Input!T273</f>
        <v>0</v>
      </c>
      <c r="G229">
        <f t="shared" si="7"/>
        <v>0</v>
      </c>
    </row>
    <row r="230" spans="1:7" ht="12.75">
      <c r="A230" s="1">
        <f t="shared" si="6"/>
        <v>229</v>
      </c>
      <c r="B230">
        <f>Input!P274</f>
        <v>0</v>
      </c>
      <c r="C230">
        <f>Input!Q274</f>
        <v>0</v>
      </c>
      <c r="D230">
        <f>Input!R274</f>
        <v>0</v>
      </c>
      <c r="E230">
        <f>Input!S274</f>
        <v>0</v>
      </c>
      <c r="F230">
        <f>Input!T274</f>
        <v>0</v>
      </c>
      <c r="G230">
        <f t="shared" si="7"/>
        <v>0</v>
      </c>
    </row>
    <row r="231" spans="1:7" ht="12.75">
      <c r="A231" s="1">
        <f t="shared" si="6"/>
        <v>230</v>
      </c>
      <c r="B231">
        <f>Input!P275</f>
        <v>0</v>
      </c>
      <c r="C231">
        <f>Input!Q275</f>
        <v>0</v>
      </c>
      <c r="D231">
        <f>Input!R275</f>
        <v>0</v>
      </c>
      <c r="E231">
        <f>Input!S275</f>
        <v>0</v>
      </c>
      <c r="F231">
        <f>Input!T275</f>
        <v>0</v>
      </c>
      <c r="G231">
        <f t="shared" si="7"/>
        <v>0</v>
      </c>
    </row>
    <row r="232" spans="1:7" ht="12.75">
      <c r="A232" s="1">
        <f t="shared" si="6"/>
        <v>231</v>
      </c>
      <c r="B232">
        <f>Input!P278</f>
        <v>0</v>
      </c>
      <c r="C232">
        <f>Input!Q278</f>
        <v>0</v>
      </c>
      <c r="D232">
        <f>Input!R278</f>
        <v>0</v>
      </c>
      <c r="E232">
        <f>Input!S278</f>
        <v>0</v>
      </c>
      <c r="F232">
        <f>Input!T278</f>
        <v>0</v>
      </c>
      <c r="G232">
        <f t="shared" si="7"/>
        <v>0</v>
      </c>
    </row>
    <row r="233" spans="1:7" ht="12.75">
      <c r="A233" s="1">
        <f t="shared" si="6"/>
        <v>232</v>
      </c>
      <c r="B233">
        <f>Input!P279</f>
        <v>0</v>
      </c>
      <c r="C233">
        <f>Input!Q279</f>
        <v>0</v>
      </c>
      <c r="D233">
        <f>Input!R279</f>
        <v>0</v>
      </c>
      <c r="E233">
        <f>Input!S279</f>
        <v>0</v>
      </c>
      <c r="F233">
        <f>Input!T279</f>
        <v>0</v>
      </c>
      <c r="G233">
        <f t="shared" si="7"/>
        <v>0</v>
      </c>
    </row>
    <row r="234" spans="1:7" ht="12.75">
      <c r="A234" s="1">
        <f t="shared" si="6"/>
        <v>233</v>
      </c>
      <c r="B234">
        <f>Input!P280</f>
        <v>0</v>
      </c>
      <c r="C234">
        <f>Input!Q280</f>
        <v>0</v>
      </c>
      <c r="D234">
        <f>Input!R280</f>
        <v>0</v>
      </c>
      <c r="E234">
        <f>Input!S280</f>
        <v>0</v>
      </c>
      <c r="F234">
        <f>Input!T280</f>
        <v>0</v>
      </c>
      <c r="G234">
        <f t="shared" si="7"/>
        <v>0</v>
      </c>
    </row>
    <row r="235" spans="1:7" ht="12.75">
      <c r="A235" s="1">
        <f t="shared" si="6"/>
        <v>234</v>
      </c>
      <c r="B235">
        <f>Input!P281</f>
        <v>0</v>
      </c>
      <c r="C235">
        <f>Input!Q281</f>
        <v>0</v>
      </c>
      <c r="D235">
        <f>Input!R281</f>
        <v>0</v>
      </c>
      <c r="E235">
        <f>Input!S281</f>
        <v>0</v>
      </c>
      <c r="F235">
        <f>Input!T281</f>
        <v>0</v>
      </c>
      <c r="G235">
        <f t="shared" si="7"/>
        <v>0</v>
      </c>
    </row>
    <row r="236" spans="1:7" ht="12.75">
      <c r="A236" s="1">
        <f t="shared" si="6"/>
        <v>235</v>
      </c>
      <c r="B236">
        <f>Input!P282</f>
        <v>0</v>
      </c>
      <c r="C236">
        <f>Input!Q282</f>
        <v>0</v>
      </c>
      <c r="D236">
        <f>Input!R282</f>
        <v>0</v>
      </c>
      <c r="E236">
        <f>Input!S282</f>
        <v>0</v>
      </c>
      <c r="F236">
        <f>Input!T282</f>
        <v>0</v>
      </c>
      <c r="G236">
        <f t="shared" si="7"/>
        <v>0</v>
      </c>
    </row>
    <row r="237" spans="1:7" ht="12.75">
      <c r="A237" s="1">
        <f t="shared" si="6"/>
        <v>236</v>
      </c>
      <c r="B237">
        <f>Input!P283</f>
        <v>0</v>
      </c>
      <c r="C237">
        <f>Input!Q283</f>
        <v>0</v>
      </c>
      <c r="D237">
        <f>Input!R283</f>
        <v>0</v>
      </c>
      <c r="E237">
        <f>Input!S283</f>
        <v>0</v>
      </c>
      <c r="F237">
        <f>Input!T283</f>
        <v>0</v>
      </c>
      <c r="G237">
        <f t="shared" si="7"/>
        <v>0</v>
      </c>
    </row>
    <row r="238" spans="1:7" ht="12.75">
      <c r="A238" s="1">
        <f t="shared" si="6"/>
        <v>237</v>
      </c>
      <c r="B238">
        <f>Input!P284</f>
        <v>0</v>
      </c>
      <c r="C238">
        <f>Input!Q284</f>
        <v>0</v>
      </c>
      <c r="D238">
        <f>Input!R284</f>
        <v>0</v>
      </c>
      <c r="E238">
        <f>Input!S284</f>
        <v>0</v>
      </c>
      <c r="F238">
        <f>Input!T284</f>
        <v>0</v>
      </c>
      <c r="G238">
        <f t="shared" si="7"/>
        <v>0</v>
      </c>
    </row>
    <row r="239" spans="1:7" ht="12.75">
      <c r="A239" s="1">
        <f t="shared" si="6"/>
        <v>238</v>
      </c>
      <c r="B239">
        <f>Input!P285</f>
        <v>0</v>
      </c>
      <c r="C239">
        <f>Input!Q285</f>
        <v>0</v>
      </c>
      <c r="D239">
        <f>Input!R285</f>
        <v>0</v>
      </c>
      <c r="E239">
        <f>Input!S285</f>
        <v>0</v>
      </c>
      <c r="F239">
        <f>Input!T285</f>
        <v>0</v>
      </c>
      <c r="G239">
        <f t="shared" si="7"/>
        <v>0</v>
      </c>
    </row>
    <row r="240" spans="1:7" ht="12.75">
      <c r="A240" s="1">
        <f t="shared" si="6"/>
        <v>239</v>
      </c>
      <c r="B240">
        <f>Input!P286</f>
        <v>0</v>
      </c>
      <c r="C240">
        <f>Input!Q286</f>
        <v>0</v>
      </c>
      <c r="D240">
        <f>Input!R286</f>
        <v>0</v>
      </c>
      <c r="E240">
        <f>Input!S286</f>
        <v>0</v>
      </c>
      <c r="F240">
        <f>Input!T286</f>
        <v>0</v>
      </c>
      <c r="G240">
        <f t="shared" si="7"/>
        <v>0</v>
      </c>
    </row>
    <row r="241" spans="1:7" ht="12.75">
      <c r="A241" s="1">
        <f t="shared" si="6"/>
        <v>240</v>
      </c>
      <c r="B241">
        <f>Input!P287</f>
        <v>0</v>
      </c>
      <c r="C241">
        <f>Input!Q287</f>
        <v>0</v>
      </c>
      <c r="D241">
        <f>Input!R287</f>
        <v>0</v>
      </c>
      <c r="E241">
        <f>Input!S287</f>
        <v>0</v>
      </c>
      <c r="F241">
        <f>Input!T287</f>
        <v>0</v>
      </c>
      <c r="G241">
        <f t="shared" si="7"/>
        <v>0</v>
      </c>
    </row>
    <row r="242" spans="1:7" ht="12.75">
      <c r="A242" s="1">
        <f t="shared" si="6"/>
        <v>241</v>
      </c>
      <c r="B242">
        <f>Input!P290</f>
        <v>0</v>
      </c>
      <c r="C242">
        <f>Input!Q290</f>
        <v>0</v>
      </c>
      <c r="D242">
        <f>Input!R290</f>
        <v>0</v>
      </c>
      <c r="E242">
        <f>Input!S290</f>
        <v>0</v>
      </c>
      <c r="F242">
        <f>Input!T290</f>
        <v>0</v>
      </c>
      <c r="G242">
        <f t="shared" si="7"/>
        <v>0</v>
      </c>
    </row>
    <row r="243" spans="1:7" ht="12.75">
      <c r="A243" s="1">
        <f t="shared" si="6"/>
        <v>242</v>
      </c>
      <c r="B243">
        <f>Input!P291</f>
        <v>0</v>
      </c>
      <c r="C243">
        <f>Input!Q291</f>
        <v>0</v>
      </c>
      <c r="D243">
        <f>Input!R291</f>
        <v>0</v>
      </c>
      <c r="E243">
        <f>Input!S291</f>
        <v>0</v>
      </c>
      <c r="F243">
        <f>Input!T291</f>
        <v>0</v>
      </c>
      <c r="G243">
        <f t="shared" si="7"/>
        <v>0</v>
      </c>
    </row>
    <row r="244" spans="1:7" ht="12.75">
      <c r="A244" s="1">
        <f t="shared" si="6"/>
        <v>243</v>
      </c>
      <c r="B244">
        <f>Input!P292</f>
        <v>0</v>
      </c>
      <c r="C244">
        <f>Input!Q292</f>
        <v>0</v>
      </c>
      <c r="D244">
        <f>Input!R292</f>
        <v>0</v>
      </c>
      <c r="E244">
        <f>Input!S292</f>
        <v>0</v>
      </c>
      <c r="F244">
        <f>Input!T292</f>
        <v>0</v>
      </c>
      <c r="G244">
        <f t="shared" si="7"/>
        <v>0</v>
      </c>
    </row>
    <row r="245" spans="1:7" ht="12.75">
      <c r="A245" s="1">
        <f t="shared" si="6"/>
        <v>244</v>
      </c>
      <c r="B245">
        <f>Input!P293</f>
        <v>0</v>
      </c>
      <c r="C245">
        <f>Input!Q293</f>
        <v>0</v>
      </c>
      <c r="D245">
        <f>Input!R293</f>
        <v>0</v>
      </c>
      <c r="E245">
        <f>Input!S293</f>
        <v>0</v>
      </c>
      <c r="F245">
        <f>Input!T293</f>
        <v>0</v>
      </c>
      <c r="G245">
        <f t="shared" si="7"/>
        <v>0</v>
      </c>
    </row>
    <row r="246" spans="1:7" ht="12.75">
      <c r="A246" s="1">
        <f t="shared" si="6"/>
        <v>245</v>
      </c>
      <c r="B246">
        <f>Input!P294</f>
        <v>0</v>
      </c>
      <c r="C246">
        <f>Input!Q294</f>
        <v>0</v>
      </c>
      <c r="D246">
        <f>Input!R294</f>
        <v>0</v>
      </c>
      <c r="E246">
        <f>Input!S294</f>
        <v>0</v>
      </c>
      <c r="F246">
        <f>Input!T294</f>
        <v>0</v>
      </c>
      <c r="G246">
        <f t="shared" si="7"/>
        <v>0</v>
      </c>
    </row>
    <row r="247" spans="1:7" ht="12.75">
      <c r="A247" s="1">
        <f t="shared" si="6"/>
        <v>246</v>
      </c>
      <c r="B247">
        <f>Input!P295</f>
        <v>0</v>
      </c>
      <c r="C247">
        <f>Input!Q295</f>
        <v>0</v>
      </c>
      <c r="D247">
        <f>Input!R295</f>
        <v>0</v>
      </c>
      <c r="E247">
        <f>Input!S295</f>
        <v>0</v>
      </c>
      <c r="F247">
        <f>Input!T295</f>
        <v>0</v>
      </c>
      <c r="G247">
        <f t="shared" si="7"/>
        <v>0</v>
      </c>
    </row>
    <row r="248" spans="1:7" ht="12.75">
      <c r="A248" s="1">
        <f t="shared" si="6"/>
        <v>247</v>
      </c>
      <c r="B248">
        <f>Input!P296</f>
        <v>0</v>
      </c>
      <c r="C248">
        <f>Input!Q296</f>
        <v>0</v>
      </c>
      <c r="D248">
        <f>Input!R296</f>
        <v>0</v>
      </c>
      <c r="E248">
        <f>Input!S296</f>
        <v>0</v>
      </c>
      <c r="F248">
        <f>Input!T296</f>
        <v>0</v>
      </c>
      <c r="G248">
        <f t="shared" si="7"/>
        <v>0</v>
      </c>
    </row>
    <row r="249" spans="1:7" ht="12.75">
      <c r="A249" s="1">
        <f t="shared" si="6"/>
        <v>248</v>
      </c>
      <c r="B249">
        <f>Input!P297</f>
        <v>0</v>
      </c>
      <c r="C249">
        <f>Input!Q297</f>
        <v>0</v>
      </c>
      <c r="D249">
        <f>Input!R297</f>
        <v>0</v>
      </c>
      <c r="E249">
        <f>Input!S297</f>
        <v>0</v>
      </c>
      <c r="F249">
        <f>Input!T297</f>
        <v>0</v>
      </c>
      <c r="G249">
        <f t="shared" si="7"/>
        <v>0</v>
      </c>
    </row>
    <row r="250" spans="1:7" ht="12.75">
      <c r="A250" s="1">
        <f t="shared" si="6"/>
        <v>249</v>
      </c>
      <c r="B250">
        <f>Input!P298</f>
        <v>0</v>
      </c>
      <c r="C250">
        <f>Input!Q298</f>
        <v>0</v>
      </c>
      <c r="D250">
        <f>Input!R298</f>
        <v>0</v>
      </c>
      <c r="E250">
        <f>Input!S298</f>
        <v>0</v>
      </c>
      <c r="F250">
        <f>Input!T298</f>
        <v>0</v>
      </c>
      <c r="G250">
        <f t="shared" si="7"/>
        <v>0</v>
      </c>
    </row>
    <row r="251" spans="1:7" ht="12.75">
      <c r="A251" s="1">
        <f t="shared" si="6"/>
        <v>250</v>
      </c>
      <c r="B251">
        <f>Input!P299</f>
        <v>0</v>
      </c>
      <c r="C251">
        <f>Input!Q299</f>
        <v>0</v>
      </c>
      <c r="D251">
        <f>Input!R299</f>
        <v>0</v>
      </c>
      <c r="E251">
        <f>Input!S299</f>
        <v>0</v>
      </c>
      <c r="F251">
        <f>Input!T299</f>
        <v>0</v>
      </c>
      <c r="G251">
        <f t="shared" si="7"/>
        <v>0</v>
      </c>
    </row>
  </sheetData>
  <sheetProtection/>
  <autoFilter ref="C1:C251"/>
  <printOptions/>
  <pageMargins left="0.75" right="0.75" top="1.19" bottom="1" header="0.5" footer="0.5"/>
  <pageSetup horizontalDpi="300" verticalDpi="300" orientation="portrait" r:id="rId1"/>
  <headerFooter alignWithMargins="0">
    <oddHeader>&amp;L&amp;"Arial,Bold"&amp;12Bay Regional
Medical Center&amp;C&amp;"Arial,Bold"&amp;14Bangor John Glenn
Holiday Invitational
Girls Singles&amp;R&amp;"Arial,Bold"&amp;12Monitor Lanes
Bay City, Michigan
December 27, 2008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26"/>
  <sheetViews>
    <sheetView zoomScalePageLayoutView="0" workbookViewId="0" topLeftCell="A1">
      <selection activeCell="M1" sqref="B1:M19"/>
    </sheetView>
  </sheetViews>
  <sheetFormatPr defaultColWidth="9.140625" defaultRowHeight="12.75"/>
  <cols>
    <col min="1" max="1" width="5.7109375" style="85" bestFit="1" customWidth="1"/>
    <col min="2" max="2" width="23.7109375" style="86" bestFit="1" customWidth="1"/>
  </cols>
  <sheetData>
    <row r="1" spans="1:13" s="85" customFormat="1" ht="12.75">
      <c r="A1" s="81" t="s">
        <v>10</v>
      </c>
      <c r="B1" s="90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24</v>
      </c>
      <c r="K1" s="83" t="s">
        <v>25</v>
      </c>
      <c r="L1" s="83" t="s">
        <v>26</v>
      </c>
      <c r="M1" s="83" t="s">
        <v>9</v>
      </c>
    </row>
    <row r="2" spans="1:13" ht="12.75">
      <c r="A2" s="81">
        <f>RANK(M2,$M$2:$M$26)</f>
        <v>1</v>
      </c>
      <c r="B2" s="25" t="str">
        <f>Input!Q216</f>
        <v>Flint Kearsley</v>
      </c>
      <c r="C2" s="24">
        <f>Input!R216</f>
        <v>818</v>
      </c>
      <c r="D2" s="24">
        <f>Input!S216</f>
        <v>968</v>
      </c>
      <c r="E2" s="24">
        <f>Input!T216</f>
        <v>949</v>
      </c>
      <c r="F2" s="24">
        <f>Input!U216</f>
        <v>169</v>
      </c>
      <c r="G2" s="24">
        <f>Input!V216</f>
        <v>212</v>
      </c>
      <c r="H2" s="24">
        <f>Input!W216</f>
        <v>163</v>
      </c>
      <c r="I2" s="24">
        <f>Input!X216</f>
        <v>149</v>
      </c>
      <c r="J2" s="24">
        <f>Input!Y216</f>
        <v>156</v>
      </c>
      <c r="K2" s="24">
        <f>Input!Z216</f>
        <v>198</v>
      </c>
      <c r="L2" s="16">
        <f aca="true" t="shared" si="0" ref="L2:L26">SMALL(F2:K2,1)</f>
        <v>149</v>
      </c>
      <c r="M2" s="16">
        <f aca="true" t="shared" si="1" ref="M2:M26">SUM(C2:K2)-(L2)</f>
        <v>3633</v>
      </c>
    </row>
    <row r="3" spans="1:13" ht="12.75">
      <c r="A3" s="81">
        <f aca="true" t="shared" si="2" ref="A3:A26">RANK(M3,$M$2:$M$26)</f>
        <v>2</v>
      </c>
      <c r="B3" s="25" t="str">
        <f>Input!Q192</f>
        <v>Battle Creek Pennfield</v>
      </c>
      <c r="C3" s="24">
        <f>Input!R192</f>
        <v>839</v>
      </c>
      <c r="D3" s="24">
        <f>Input!S192</f>
        <v>850</v>
      </c>
      <c r="E3" s="24">
        <f>Input!T192</f>
        <v>908</v>
      </c>
      <c r="F3" s="24">
        <f>Input!U192</f>
        <v>187</v>
      </c>
      <c r="G3" s="24">
        <f>Input!V192</f>
        <v>171</v>
      </c>
      <c r="H3" s="24">
        <f>Input!W192</f>
        <v>138</v>
      </c>
      <c r="I3" s="24">
        <f>Input!X192</f>
        <v>177</v>
      </c>
      <c r="J3" s="24">
        <f>Input!Y192</f>
        <v>159</v>
      </c>
      <c r="K3" s="24">
        <f>Input!Z192</f>
        <v>168</v>
      </c>
      <c r="L3" s="16">
        <f t="shared" si="0"/>
        <v>138</v>
      </c>
      <c r="M3" s="16">
        <f t="shared" si="1"/>
        <v>3459</v>
      </c>
    </row>
    <row r="4" spans="1:13" ht="12.75">
      <c r="A4" s="81">
        <f t="shared" si="2"/>
        <v>3</v>
      </c>
      <c r="B4" s="25" t="str">
        <f>Input!Q24</f>
        <v>Davison</v>
      </c>
      <c r="C4" s="24">
        <f>Input!R24</f>
        <v>821</v>
      </c>
      <c r="D4" s="24">
        <f>Input!S24</f>
        <v>922</v>
      </c>
      <c r="E4" s="24">
        <f>Input!T24</f>
        <v>894</v>
      </c>
      <c r="F4" s="24">
        <f>Input!U24</f>
        <v>141</v>
      </c>
      <c r="G4" s="24">
        <f>Input!V24</f>
        <v>184</v>
      </c>
      <c r="H4" s="24">
        <f>Input!W24</f>
        <v>171</v>
      </c>
      <c r="I4" s="24">
        <f>Input!X24</f>
        <v>148</v>
      </c>
      <c r="J4" s="24">
        <f>Input!Y24</f>
        <v>157</v>
      </c>
      <c r="K4" s="24">
        <f>Input!Z24</f>
        <v>120</v>
      </c>
      <c r="L4" s="16">
        <f t="shared" si="0"/>
        <v>120</v>
      </c>
      <c r="M4" s="16">
        <f t="shared" si="1"/>
        <v>3438</v>
      </c>
    </row>
    <row r="5" spans="1:13" ht="12.75">
      <c r="A5" s="81">
        <f t="shared" si="2"/>
        <v>4</v>
      </c>
      <c r="B5" s="25" t="str">
        <f>Input!Q204</f>
        <v>Sterling Heights Stevenson</v>
      </c>
      <c r="C5" s="24">
        <f>Input!R204</f>
        <v>841</v>
      </c>
      <c r="D5" s="24">
        <f>Input!S204</f>
        <v>796</v>
      </c>
      <c r="E5" s="24">
        <f>Input!T204</f>
        <v>852</v>
      </c>
      <c r="F5" s="24">
        <f>Input!U204</f>
        <v>160</v>
      </c>
      <c r="G5" s="24">
        <f>Input!V204</f>
        <v>163</v>
      </c>
      <c r="H5" s="24">
        <f>Input!W204</f>
        <v>184</v>
      </c>
      <c r="I5" s="24">
        <f>Input!X204</f>
        <v>153</v>
      </c>
      <c r="J5" s="24">
        <f>Input!Y204</f>
        <v>139</v>
      </c>
      <c r="K5" s="24">
        <f>Input!Z204</f>
        <v>159</v>
      </c>
      <c r="L5" s="16">
        <f t="shared" si="0"/>
        <v>139</v>
      </c>
      <c r="M5" s="16">
        <f t="shared" si="1"/>
        <v>3308</v>
      </c>
    </row>
    <row r="6" spans="1:13" ht="12.75">
      <c r="A6" s="81">
        <f t="shared" si="2"/>
        <v>5</v>
      </c>
      <c r="B6" s="25" t="str">
        <f>Input!Q96</f>
        <v>Owosso</v>
      </c>
      <c r="C6" s="24">
        <f>Input!R96</f>
        <v>870</v>
      </c>
      <c r="D6" s="24">
        <f>Input!S96</f>
        <v>818</v>
      </c>
      <c r="E6" s="24">
        <f>Input!T96</f>
        <v>762</v>
      </c>
      <c r="F6" s="24">
        <f>Input!U96</f>
        <v>164</v>
      </c>
      <c r="G6" s="24">
        <f>Input!V96</f>
        <v>117</v>
      </c>
      <c r="H6" s="24">
        <f>Input!W96</f>
        <v>137</v>
      </c>
      <c r="I6" s="24">
        <f>Input!X96</f>
        <v>172</v>
      </c>
      <c r="J6" s="24">
        <f>Input!Y96</f>
        <v>144</v>
      </c>
      <c r="K6" s="24">
        <f>Input!Z96</f>
        <v>142</v>
      </c>
      <c r="L6" s="16">
        <f t="shared" si="0"/>
        <v>117</v>
      </c>
      <c r="M6" s="16">
        <f t="shared" si="1"/>
        <v>3209</v>
      </c>
    </row>
    <row r="7" spans="1:13" ht="12.75">
      <c r="A7" s="81">
        <f t="shared" si="2"/>
        <v>6</v>
      </c>
      <c r="B7" s="25" t="str">
        <f>Input!Q48</f>
        <v>South Lyon</v>
      </c>
      <c r="C7" s="24">
        <f>Input!R48</f>
        <v>734</v>
      </c>
      <c r="D7" s="24">
        <f>Input!S48</f>
        <v>870</v>
      </c>
      <c r="E7" s="24">
        <f>Input!T48</f>
        <v>708</v>
      </c>
      <c r="F7" s="24">
        <f>Input!U48</f>
        <v>168</v>
      </c>
      <c r="G7" s="24">
        <f>Input!V48</f>
        <v>166</v>
      </c>
      <c r="H7" s="24">
        <f>Input!W48</f>
        <v>178</v>
      </c>
      <c r="I7" s="24">
        <f>Input!X48</f>
        <v>124</v>
      </c>
      <c r="J7" s="24">
        <f>Input!Y48</f>
        <v>189</v>
      </c>
      <c r="K7" s="24">
        <f>Input!Z48</f>
        <v>162</v>
      </c>
      <c r="L7" s="16">
        <f t="shared" si="0"/>
        <v>124</v>
      </c>
      <c r="M7" s="16">
        <f t="shared" si="1"/>
        <v>3175</v>
      </c>
    </row>
    <row r="8" spans="1:13" ht="12.75">
      <c r="A8" s="81">
        <f t="shared" si="2"/>
        <v>7</v>
      </c>
      <c r="B8" s="25" t="str">
        <f>Input!Q144</f>
        <v>L'Anse Creuse North</v>
      </c>
      <c r="C8" s="24">
        <f>Input!R144</f>
        <v>800</v>
      </c>
      <c r="D8" s="24">
        <f>Input!S144</f>
        <v>794</v>
      </c>
      <c r="E8" s="24">
        <f>Input!T144</f>
        <v>763</v>
      </c>
      <c r="F8" s="24">
        <f>Input!U144</f>
        <v>149</v>
      </c>
      <c r="G8" s="24">
        <f>Input!V144</f>
        <v>151</v>
      </c>
      <c r="H8" s="24">
        <f>Input!W144</f>
        <v>177</v>
      </c>
      <c r="I8" s="24">
        <f>Input!X144</f>
        <v>134</v>
      </c>
      <c r="J8" s="24">
        <f>Input!Y144</f>
        <v>170</v>
      </c>
      <c r="K8" s="24">
        <f>Input!Z144</f>
        <v>125</v>
      </c>
      <c r="L8" s="16">
        <f t="shared" si="0"/>
        <v>125</v>
      </c>
      <c r="M8" s="16">
        <f t="shared" si="1"/>
        <v>3138</v>
      </c>
    </row>
    <row r="9" spans="1:13" ht="12.75">
      <c r="A9" s="81">
        <f t="shared" si="2"/>
        <v>8</v>
      </c>
      <c r="B9" s="25" t="str">
        <f>Input!Q84</f>
        <v>Bay City Western</v>
      </c>
      <c r="C9" s="24">
        <f>Input!R84</f>
        <v>761</v>
      </c>
      <c r="D9" s="24">
        <f>Input!S84</f>
        <v>799</v>
      </c>
      <c r="E9" s="24">
        <f>Input!T84</f>
        <v>789</v>
      </c>
      <c r="F9" s="24">
        <f>Input!U84</f>
        <v>156</v>
      </c>
      <c r="G9" s="24">
        <f>Input!V84</f>
        <v>115</v>
      </c>
      <c r="H9" s="24">
        <f>Input!W84</f>
        <v>129</v>
      </c>
      <c r="I9" s="24">
        <f>Input!X84</f>
        <v>140</v>
      </c>
      <c r="J9" s="24">
        <f>Input!Y84</f>
        <v>177</v>
      </c>
      <c r="K9" s="24">
        <f>Input!Z84</f>
        <v>156</v>
      </c>
      <c r="L9" s="16">
        <f t="shared" si="0"/>
        <v>115</v>
      </c>
      <c r="M9" s="16">
        <f t="shared" si="1"/>
        <v>3107</v>
      </c>
    </row>
    <row r="10" spans="1:13" ht="12.75">
      <c r="A10" s="81">
        <f t="shared" si="2"/>
        <v>9</v>
      </c>
      <c r="B10" s="25" t="str">
        <f>Input!Q108</f>
        <v>Swartz Creek</v>
      </c>
      <c r="C10" s="24">
        <f>Input!R108</f>
        <v>728</v>
      </c>
      <c r="D10" s="24">
        <f>Input!S108</f>
        <v>760</v>
      </c>
      <c r="E10" s="24">
        <f>Input!T108</f>
        <v>762</v>
      </c>
      <c r="F10" s="24">
        <f>Input!U108</f>
        <v>184</v>
      </c>
      <c r="G10" s="24">
        <f>Input!V108</f>
        <v>146</v>
      </c>
      <c r="H10" s="24">
        <f>Input!W108</f>
        <v>158</v>
      </c>
      <c r="I10" s="24">
        <f>Input!X108</f>
        <v>142</v>
      </c>
      <c r="J10" s="24">
        <f>Input!Y108</f>
        <v>157</v>
      </c>
      <c r="K10" s="24">
        <f>Input!Z108</f>
        <v>144</v>
      </c>
      <c r="L10" s="16">
        <f t="shared" si="0"/>
        <v>142</v>
      </c>
      <c r="M10" s="16">
        <f t="shared" si="1"/>
        <v>3039</v>
      </c>
    </row>
    <row r="11" spans="1:13" ht="12.75">
      <c r="A11" s="81">
        <f t="shared" si="2"/>
        <v>10</v>
      </c>
      <c r="B11" s="25" t="str">
        <f>Input!Q168</f>
        <v>Sturgis</v>
      </c>
      <c r="C11" s="24">
        <f>Input!R168</f>
        <v>740</v>
      </c>
      <c r="D11" s="24">
        <f>Input!S168</f>
        <v>754</v>
      </c>
      <c r="E11" s="24">
        <f>Input!T168</f>
        <v>744</v>
      </c>
      <c r="F11" s="24">
        <f>Input!U168</f>
        <v>138</v>
      </c>
      <c r="G11" s="24">
        <f>Input!V168</f>
        <v>221</v>
      </c>
      <c r="H11" s="24">
        <f>Input!W168</f>
        <v>117</v>
      </c>
      <c r="I11" s="24">
        <f>Input!X168</f>
        <v>124</v>
      </c>
      <c r="J11" s="24">
        <f>Input!Y168</f>
        <v>158</v>
      </c>
      <c r="K11" s="24">
        <f>Input!Z168</f>
        <v>120</v>
      </c>
      <c r="L11" s="16">
        <f t="shared" si="0"/>
        <v>117</v>
      </c>
      <c r="M11" s="16">
        <f t="shared" si="1"/>
        <v>2999</v>
      </c>
    </row>
    <row r="12" spans="1:13" ht="12.75">
      <c r="A12" s="81">
        <f t="shared" si="2"/>
        <v>11</v>
      </c>
      <c r="B12" s="25" t="str">
        <f>Input!Q72</f>
        <v>Carman Ainsworth</v>
      </c>
      <c r="C12" s="24">
        <f>Input!R72</f>
        <v>726</v>
      </c>
      <c r="D12" s="24">
        <f>Input!S72</f>
        <v>775</v>
      </c>
      <c r="E12" s="24">
        <f>Input!T72</f>
        <v>774</v>
      </c>
      <c r="F12" s="24">
        <f>Input!U72</f>
        <v>146</v>
      </c>
      <c r="G12" s="24">
        <f>Input!V72</f>
        <v>110</v>
      </c>
      <c r="H12" s="24">
        <f>Input!W72</f>
        <v>139</v>
      </c>
      <c r="I12" s="24">
        <f>Input!X72</f>
        <v>168</v>
      </c>
      <c r="J12" s="24">
        <f>Input!Y72</f>
        <v>152</v>
      </c>
      <c r="K12" s="24">
        <f>Input!Z72</f>
        <v>110</v>
      </c>
      <c r="L12" s="16">
        <f t="shared" si="0"/>
        <v>110</v>
      </c>
      <c r="M12" s="16">
        <f t="shared" si="1"/>
        <v>2990</v>
      </c>
    </row>
    <row r="13" spans="1:13" ht="12.75">
      <c r="A13" s="81">
        <f t="shared" si="2"/>
        <v>12</v>
      </c>
      <c r="B13" s="25" t="str">
        <f>Input!Q36</f>
        <v>Grand Blanc</v>
      </c>
      <c r="C13" s="24">
        <f>Input!R36</f>
        <v>672</v>
      </c>
      <c r="D13" s="24">
        <f>Input!S36</f>
        <v>737</v>
      </c>
      <c r="E13" s="24">
        <f>Input!T36</f>
        <v>690</v>
      </c>
      <c r="F13" s="24">
        <f>Input!U36</f>
        <v>160</v>
      </c>
      <c r="G13" s="24">
        <f>Input!V36</f>
        <v>130</v>
      </c>
      <c r="H13" s="24">
        <f>Input!W36</f>
        <v>155</v>
      </c>
      <c r="I13" s="24">
        <f>Input!X36</f>
        <v>121</v>
      </c>
      <c r="J13" s="24">
        <f>Input!Y36</f>
        <v>124</v>
      </c>
      <c r="K13" s="24">
        <f>Input!Z36</f>
        <v>171</v>
      </c>
      <c r="L13" s="16">
        <f t="shared" si="0"/>
        <v>121</v>
      </c>
      <c r="M13" s="16">
        <f t="shared" si="1"/>
        <v>2839</v>
      </c>
    </row>
    <row r="14" spans="1:13" ht="12.75">
      <c r="A14" s="81">
        <f t="shared" si="2"/>
        <v>13</v>
      </c>
      <c r="B14" s="25" t="str">
        <f>Input!Q180</f>
        <v>Bay City John Glenn</v>
      </c>
      <c r="C14" s="24">
        <f>Input!R180</f>
        <v>642</v>
      </c>
      <c r="D14" s="24">
        <f>Input!S180</f>
        <v>630</v>
      </c>
      <c r="E14" s="24">
        <f>Input!T180</f>
        <v>740</v>
      </c>
      <c r="F14" s="24">
        <f>Input!U180</f>
        <v>116</v>
      </c>
      <c r="G14" s="24">
        <f>Input!V180</f>
        <v>108</v>
      </c>
      <c r="H14" s="24">
        <f>Input!W180</f>
        <v>122</v>
      </c>
      <c r="I14" s="24">
        <f>Input!X180</f>
        <v>115</v>
      </c>
      <c r="J14" s="24">
        <f>Input!Y180</f>
        <v>134</v>
      </c>
      <c r="K14" s="24">
        <f>Input!Z180</f>
        <v>150</v>
      </c>
      <c r="L14" s="16">
        <f t="shared" si="0"/>
        <v>108</v>
      </c>
      <c r="M14" s="16">
        <f t="shared" si="1"/>
        <v>2649</v>
      </c>
    </row>
    <row r="15" spans="1:13" ht="12.75">
      <c r="A15" s="81">
        <f t="shared" si="2"/>
        <v>14</v>
      </c>
      <c r="B15" s="25" t="str">
        <f>Input!Q12</f>
        <v>South Lyon East</v>
      </c>
      <c r="C15" s="24">
        <f>Input!R12</f>
        <v>648</v>
      </c>
      <c r="D15" s="24">
        <f>Input!S12</f>
        <v>641</v>
      </c>
      <c r="E15" s="24">
        <f>Input!T12</f>
        <v>692</v>
      </c>
      <c r="F15" s="24">
        <f>Input!U12</f>
        <v>117</v>
      </c>
      <c r="G15" s="24">
        <f>Input!V12</f>
        <v>119</v>
      </c>
      <c r="H15" s="24">
        <f>Input!W12</f>
        <v>129</v>
      </c>
      <c r="I15" s="24">
        <f>Input!X12</f>
        <v>124</v>
      </c>
      <c r="J15" s="24">
        <f>Input!Y12</f>
        <v>124</v>
      </c>
      <c r="K15" s="24">
        <f>Input!Z12</f>
        <v>148</v>
      </c>
      <c r="L15" s="16">
        <f t="shared" si="0"/>
        <v>117</v>
      </c>
      <c r="M15" s="16">
        <f t="shared" si="1"/>
        <v>2625</v>
      </c>
    </row>
    <row r="16" spans="1:13" ht="12.75">
      <c r="A16" s="81">
        <f t="shared" si="2"/>
        <v>15</v>
      </c>
      <c r="B16" s="25" t="str">
        <f>Input!Q156</f>
        <v>Bay City All Saints</v>
      </c>
      <c r="C16" s="24">
        <f>Input!R156</f>
        <v>654</v>
      </c>
      <c r="D16" s="24">
        <f>Input!S156</f>
        <v>540</v>
      </c>
      <c r="E16" s="24">
        <f>Input!T156</f>
        <v>605</v>
      </c>
      <c r="F16" s="24">
        <f>Input!U156</f>
        <v>111</v>
      </c>
      <c r="G16" s="24">
        <f>Input!V156</f>
        <v>104</v>
      </c>
      <c r="H16" s="24">
        <f>Input!W156</f>
        <v>118</v>
      </c>
      <c r="I16" s="24">
        <f>Input!X156</f>
        <v>97</v>
      </c>
      <c r="J16" s="24">
        <f>Input!Y156</f>
        <v>133</v>
      </c>
      <c r="K16" s="24">
        <f>Input!Z156</f>
        <v>115</v>
      </c>
      <c r="L16" s="16">
        <f t="shared" si="0"/>
        <v>97</v>
      </c>
      <c r="M16" s="16">
        <f t="shared" si="1"/>
        <v>2380</v>
      </c>
    </row>
    <row r="17" spans="1:13" ht="12.75">
      <c r="A17" s="81">
        <f t="shared" si="2"/>
        <v>16</v>
      </c>
      <c r="B17" s="25" t="str">
        <f>Input!Q132</f>
        <v>Sandusky</v>
      </c>
      <c r="C17" s="24">
        <f>Input!R132</f>
        <v>584</v>
      </c>
      <c r="D17" s="24">
        <f>Input!S132</f>
        <v>562</v>
      </c>
      <c r="E17" s="24">
        <f>Input!T132</f>
        <v>501</v>
      </c>
      <c r="F17" s="24">
        <f>Input!U132</f>
        <v>113</v>
      </c>
      <c r="G17" s="24">
        <f>Input!V132</f>
        <v>129</v>
      </c>
      <c r="H17" s="24">
        <f>Input!W132</f>
        <v>83</v>
      </c>
      <c r="I17" s="24">
        <f>Input!X132</f>
        <v>134</v>
      </c>
      <c r="J17" s="24">
        <f>Input!Y132</f>
        <v>114</v>
      </c>
      <c r="K17" s="24">
        <f>Input!Z132</f>
        <v>163</v>
      </c>
      <c r="L17" s="16">
        <f t="shared" si="0"/>
        <v>83</v>
      </c>
      <c r="M17" s="16">
        <f t="shared" si="1"/>
        <v>2300</v>
      </c>
    </row>
    <row r="18" spans="1:13" ht="12.75">
      <c r="A18" s="81">
        <f t="shared" si="2"/>
        <v>17</v>
      </c>
      <c r="B18" s="25" t="str">
        <f>Input!Q60</f>
        <v>Tawas</v>
      </c>
      <c r="C18" s="24">
        <f>Input!R60</f>
        <v>573</v>
      </c>
      <c r="D18" s="24">
        <f>Input!S60</f>
        <v>496</v>
      </c>
      <c r="E18" s="24">
        <f>Input!T60</f>
        <v>591</v>
      </c>
      <c r="F18" s="24">
        <f>Input!U60</f>
        <v>114</v>
      </c>
      <c r="G18" s="24">
        <f>Input!V60</f>
        <v>126</v>
      </c>
      <c r="H18" s="24">
        <f>Input!W60</f>
        <v>113</v>
      </c>
      <c r="I18" s="24">
        <f>Input!X60</f>
        <v>129</v>
      </c>
      <c r="J18" s="24">
        <f>Input!Y60</f>
        <v>90</v>
      </c>
      <c r="K18" s="24">
        <f>Input!Z60</f>
        <v>109</v>
      </c>
      <c r="L18" s="16">
        <f t="shared" si="0"/>
        <v>90</v>
      </c>
      <c r="M18" s="16">
        <f t="shared" si="1"/>
        <v>2251</v>
      </c>
    </row>
    <row r="19" spans="1:13" ht="12.75">
      <c r="A19" s="81">
        <f t="shared" si="2"/>
        <v>18</v>
      </c>
      <c r="B19" s="25" t="str">
        <f>Input!Q120</f>
        <v>Oscoda</v>
      </c>
      <c r="C19" s="24">
        <f>Input!R120</f>
        <v>0</v>
      </c>
      <c r="D19" s="24">
        <f>Input!S120</f>
        <v>0</v>
      </c>
      <c r="E19" s="24">
        <f>Input!T120</f>
        <v>0</v>
      </c>
      <c r="F19" s="24">
        <f>Input!U120</f>
        <v>0</v>
      </c>
      <c r="G19" s="24">
        <f>Input!V120</f>
        <v>0</v>
      </c>
      <c r="H19" s="24">
        <f>Input!W120</f>
        <v>0</v>
      </c>
      <c r="I19" s="24">
        <f>Input!X120</f>
        <v>0</v>
      </c>
      <c r="J19" s="24">
        <f>Input!Y120</f>
        <v>0</v>
      </c>
      <c r="K19" s="24">
        <f>Input!Z120</f>
        <v>0</v>
      </c>
      <c r="L19" s="16">
        <f t="shared" si="0"/>
        <v>0</v>
      </c>
      <c r="M19" s="16">
        <f t="shared" si="1"/>
        <v>0</v>
      </c>
    </row>
    <row r="20" spans="1:13" ht="12.75">
      <c r="A20" s="81">
        <f t="shared" si="2"/>
        <v>18</v>
      </c>
      <c r="B20" s="25">
        <f>Input!Q228</f>
        <v>0</v>
      </c>
      <c r="C20" s="24">
        <f>Input!R228</f>
        <v>0</v>
      </c>
      <c r="D20" s="24">
        <f>Input!S228</f>
        <v>0</v>
      </c>
      <c r="E20" s="24">
        <f>Input!T228</f>
        <v>0</v>
      </c>
      <c r="F20" s="24">
        <f>Input!U228</f>
        <v>0</v>
      </c>
      <c r="G20" s="24">
        <f>Input!V228</f>
        <v>0</v>
      </c>
      <c r="H20" s="24">
        <f>Input!W228</f>
        <v>0</v>
      </c>
      <c r="I20" s="24">
        <f>Input!X228</f>
        <v>0</v>
      </c>
      <c r="J20" s="24">
        <f>Input!Y228</f>
        <v>0</v>
      </c>
      <c r="K20" s="24">
        <f>Input!Z228</f>
        <v>0</v>
      </c>
      <c r="L20" s="16">
        <f t="shared" si="0"/>
        <v>0</v>
      </c>
      <c r="M20" s="16">
        <f t="shared" si="1"/>
        <v>0</v>
      </c>
    </row>
    <row r="21" spans="1:13" ht="12.75">
      <c r="A21" s="81">
        <f t="shared" si="2"/>
        <v>18</v>
      </c>
      <c r="B21" s="25">
        <f>Input!Q240</f>
        <v>0</v>
      </c>
      <c r="C21" s="24">
        <f>Input!R240</f>
        <v>0</v>
      </c>
      <c r="D21" s="24">
        <f>Input!S240</f>
        <v>0</v>
      </c>
      <c r="E21" s="24">
        <f>Input!T240</f>
        <v>0</v>
      </c>
      <c r="F21" s="24">
        <f>Input!U240</f>
        <v>0</v>
      </c>
      <c r="G21" s="24">
        <f>Input!V240</f>
        <v>0</v>
      </c>
      <c r="H21" s="24">
        <f>Input!W240</f>
        <v>0</v>
      </c>
      <c r="I21" s="24">
        <f>Input!X240</f>
        <v>0</v>
      </c>
      <c r="J21" s="24">
        <f>Input!Y240</f>
        <v>0</v>
      </c>
      <c r="K21" s="24">
        <f>Input!Z240</f>
        <v>0</v>
      </c>
      <c r="L21" s="16">
        <f t="shared" si="0"/>
        <v>0</v>
      </c>
      <c r="M21" s="16">
        <f t="shared" si="1"/>
        <v>0</v>
      </c>
    </row>
    <row r="22" spans="1:13" ht="12.75">
      <c r="A22" s="81">
        <f t="shared" si="2"/>
        <v>18</v>
      </c>
      <c r="B22" s="25">
        <f>Input!Q252</f>
        <v>0</v>
      </c>
      <c r="C22" s="16">
        <f>Input!R252</f>
        <v>0</v>
      </c>
      <c r="D22" s="16">
        <f>Input!S252</f>
        <v>0</v>
      </c>
      <c r="E22" s="16">
        <f>Input!T252</f>
        <v>0</v>
      </c>
      <c r="F22" s="16">
        <f>Input!U252</f>
        <v>0</v>
      </c>
      <c r="G22" s="16">
        <f>Input!V252</f>
        <v>0</v>
      </c>
      <c r="H22" s="16">
        <f>Input!W252</f>
        <v>0</v>
      </c>
      <c r="I22" s="16">
        <f>Input!X252</f>
        <v>0</v>
      </c>
      <c r="J22" s="16">
        <f>Input!Y252</f>
        <v>0</v>
      </c>
      <c r="K22" s="16">
        <f>Input!Z252</f>
        <v>0</v>
      </c>
      <c r="L22" s="16">
        <f t="shared" si="0"/>
        <v>0</v>
      </c>
      <c r="M22" s="16">
        <f t="shared" si="1"/>
        <v>0</v>
      </c>
    </row>
    <row r="23" spans="1:13" ht="12.75">
      <c r="A23" s="81">
        <f t="shared" si="2"/>
        <v>18</v>
      </c>
      <c r="B23" s="25">
        <f>Input!Q264</f>
        <v>0</v>
      </c>
      <c r="C23" s="16">
        <f>Input!R264</f>
        <v>0</v>
      </c>
      <c r="D23" s="16">
        <f>Input!S264</f>
        <v>0</v>
      </c>
      <c r="E23" s="16">
        <f>Input!T264</f>
        <v>0</v>
      </c>
      <c r="F23" s="16">
        <f>Input!U264</f>
        <v>0</v>
      </c>
      <c r="G23" s="16">
        <f>Input!V264</f>
        <v>0</v>
      </c>
      <c r="H23" s="16">
        <f>Input!W264</f>
        <v>0</v>
      </c>
      <c r="I23" s="16">
        <f>Input!X264</f>
        <v>0</v>
      </c>
      <c r="J23" s="16">
        <f>Input!Y264</f>
        <v>0</v>
      </c>
      <c r="K23" s="16">
        <f>Input!Z264</f>
        <v>0</v>
      </c>
      <c r="L23" s="16">
        <f t="shared" si="0"/>
        <v>0</v>
      </c>
      <c r="M23" s="16">
        <f t="shared" si="1"/>
        <v>0</v>
      </c>
    </row>
    <row r="24" spans="1:13" ht="12.75">
      <c r="A24" s="81">
        <f t="shared" si="2"/>
        <v>18</v>
      </c>
      <c r="B24" s="25">
        <f>Input!Q276</f>
        <v>0</v>
      </c>
      <c r="C24" s="16">
        <f>Input!R276</f>
        <v>0</v>
      </c>
      <c r="D24" s="16">
        <f>Input!S276</f>
        <v>0</v>
      </c>
      <c r="E24" s="16">
        <f>Input!T276</f>
        <v>0</v>
      </c>
      <c r="F24" s="16">
        <f>Input!U276</f>
        <v>0</v>
      </c>
      <c r="G24" s="16">
        <f>Input!V276</f>
        <v>0</v>
      </c>
      <c r="H24" s="16">
        <f>Input!W276</f>
        <v>0</v>
      </c>
      <c r="I24" s="16">
        <f>Input!X276</f>
        <v>0</v>
      </c>
      <c r="J24" s="16">
        <f>Input!Y276</f>
        <v>0</v>
      </c>
      <c r="K24" s="16">
        <f>Input!Z276</f>
        <v>0</v>
      </c>
      <c r="L24" s="16">
        <f t="shared" si="0"/>
        <v>0</v>
      </c>
      <c r="M24" s="16">
        <f t="shared" si="1"/>
        <v>0</v>
      </c>
    </row>
    <row r="25" spans="1:13" ht="12.75">
      <c r="A25" s="81">
        <f t="shared" si="2"/>
        <v>18</v>
      </c>
      <c r="B25" s="25">
        <f>Input!Q288</f>
        <v>0</v>
      </c>
      <c r="C25" s="16">
        <f>Input!R288</f>
        <v>0</v>
      </c>
      <c r="D25" s="16">
        <f>Input!S288</f>
        <v>0</v>
      </c>
      <c r="E25" s="16">
        <f>Input!T288</f>
        <v>0</v>
      </c>
      <c r="F25" s="16">
        <f>Input!U288</f>
        <v>0</v>
      </c>
      <c r="G25" s="16">
        <f>Input!V288</f>
        <v>0</v>
      </c>
      <c r="H25" s="16">
        <f>Input!W288</f>
        <v>0</v>
      </c>
      <c r="I25" s="16">
        <f>Input!X288</f>
        <v>0</v>
      </c>
      <c r="J25" s="16">
        <f>Input!Y288</f>
        <v>0</v>
      </c>
      <c r="K25" s="16">
        <f>Input!Z288</f>
        <v>0</v>
      </c>
      <c r="L25" s="16">
        <f t="shared" si="0"/>
        <v>0</v>
      </c>
      <c r="M25" s="16">
        <f t="shared" si="1"/>
        <v>0</v>
      </c>
    </row>
    <row r="26" spans="1:13" ht="12.75">
      <c r="A26" s="81">
        <f t="shared" si="2"/>
        <v>18</v>
      </c>
      <c r="B26" s="25">
        <f>Input!Q300</f>
        <v>0</v>
      </c>
      <c r="C26" s="16">
        <f>Input!R300</f>
        <v>0</v>
      </c>
      <c r="D26" s="16">
        <f>Input!S300</f>
        <v>0</v>
      </c>
      <c r="E26" s="16">
        <f>Input!T300</f>
        <v>0</v>
      </c>
      <c r="F26" s="16">
        <f>Input!U300</f>
        <v>0</v>
      </c>
      <c r="G26" s="16">
        <f>Input!V300</f>
        <v>0</v>
      </c>
      <c r="H26" s="16">
        <f>Input!W300</f>
        <v>0</v>
      </c>
      <c r="I26" s="16">
        <f>Input!X300</f>
        <v>0</v>
      </c>
      <c r="J26" s="16">
        <f>Input!Y300</f>
        <v>0</v>
      </c>
      <c r="K26" s="16">
        <f>Input!Z300</f>
        <v>0</v>
      </c>
      <c r="L26" s="16">
        <f t="shared" si="0"/>
        <v>0</v>
      </c>
      <c r="M26" s="16">
        <f t="shared" si="1"/>
        <v>0</v>
      </c>
    </row>
  </sheetData>
  <sheetProtection/>
  <printOptions horizontalCentered="1"/>
  <pageMargins left="0.53" right="0.44" top="1.35" bottom="1" header="0.5" footer="0.5"/>
  <pageSetup horizontalDpi="300" verticalDpi="300" orientation="landscape" r:id="rId1"/>
  <headerFooter alignWithMargins="0">
    <oddHeader>&amp;L&amp;"Arial,Bold"&amp;12Bay Regional
Medical Center&amp;C&amp;"Arial,Bold"&amp;14Bangor John Glenn
Holiday Invitational
Girls Team&amp;R&amp;"Arial,Bold"&amp;12Monitor Lanes
Bay City, Michigan
December 27, 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50"/>
  <sheetViews>
    <sheetView tabSelected="1" zoomScale="70" zoomScaleNormal="70" zoomScalePageLayoutView="0" workbookViewId="0" topLeftCell="A11">
      <selection activeCell="AB35" sqref="AB35"/>
    </sheetView>
  </sheetViews>
  <sheetFormatPr defaultColWidth="9.140625" defaultRowHeight="12.75"/>
  <cols>
    <col min="1" max="1" width="3.421875" style="0" bestFit="1" customWidth="1"/>
    <col min="2" max="8" width="4.00390625" style="0" customWidth="1"/>
    <col min="9" max="11" width="4.57421875" style="0" customWidth="1"/>
    <col min="12" max="22" width="4.00390625" style="0" customWidth="1"/>
    <col min="23" max="25" width="4.57421875" style="0" customWidth="1"/>
    <col min="26" max="28" width="4.00390625" style="0" customWidth="1"/>
    <col min="29" max="29" width="16.57421875" style="0" customWidth="1"/>
    <col min="30" max="33" width="4.00390625" style="0" customWidth="1"/>
    <col min="34" max="34" width="1.7109375" style="0" customWidth="1"/>
    <col min="35" max="47" width="3.7109375" style="0" hidden="1" customWidth="1"/>
    <col min="48" max="57" width="3.7109375" style="0" customWidth="1"/>
  </cols>
  <sheetData>
    <row r="3" spans="1:41" ht="12.75">
      <c r="A3" s="39">
        <v>1</v>
      </c>
      <c r="B3" s="40" t="str">
        <f>'Girl''s Team'!B2</f>
        <v>Flint Kearsley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3"/>
      <c r="AI3">
        <f aca="true" t="shared" si="0" ref="AI3:AN3">IF(B4&lt;1,0,(IF(B4&gt;B8,1,(IF(B4=B8,0,0)))))</f>
        <v>1</v>
      </c>
      <c r="AJ3">
        <f t="shared" si="0"/>
        <v>1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>SUM(AI3:AN3)</f>
        <v>2</v>
      </c>
    </row>
    <row r="4" spans="1:41" s="51" customFormat="1" ht="12.75" customHeight="1">
      <c r="A4" s="100"/>
      <c r="B4" s="45">
        <v>214</v>
      </c>
      <c r="C4" s="46">
        <v>186</v>
      </c>
      <c r="D4" s="46"/>
      <c r="E4" s="47"/>
      <c r="F4" s="47"/>
      <c r="G4" s="48"/>
      <c r="H4" s="93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/>
      <c r="W4" s="49"/>
      <c r="X4" s="49"/>
      <c r="Y4" s="49"/>
      <c r="Z4" s="44"/>
      <c r="AA4" s="44"/>
      <c r="AB4" s="44"/>
      <c r="AC4" s="44"/>
      <c r="AD4" s="44"/>
      <c r="AE4" s="44"/>
      <c r="AF4" s="44"/>
      <c r="AG4" s="50"/>
      <c r="AI4" s="51">
        <f aca="true" t="shared" si="1" ref="AI4:AN4">IF(B8&lt;1,0,(IF(B8&gt;B4,1,(IF(B8=B4,0,0)))))</f>
        <v>0</v>
      </c>
      <c r="AJ4" s="51">
        <f t="shared" si="1"/>
        <v>0</v>
      </c>
      <c r="AK4" s="51">
        <f t="shared" si="1"/>
        <v>0</v>
      </c>
      <c r="AL4" s="51">
        <f t="shared" si="1"/>
        <v>0</v>
      </c>
      <c r="AM4" s="51">
        <f t="shared" si="1"/>
        <v>0</v>
      </c>
      <c r="AN4" s="51">
        <f t="shared" si="1"/>
        <v>0</v>
      </c>
      <c r="AO4" s="51">
        <f>SUM(AI4:AN4)</f>
        <v>0</v>
      </c>
    </row>
    <row r="5" spans="1:47" s="51" customFormat="1" ht="12.75" customHeight="1">
      <c r="A5" s="44"/>
      <c r="B5" s="44" t="s">
        <v>62</v>
      </c>
      <c r="C5" s="44"/>
      <c r="D5" s="44"/>
      <c r="E5" s="44"/>
      <c r="F5" s="44"/>
      <c r="G5" s="52"/>
      <c r="H5" s="53">
        <f>IF(AO3=2,A3,(IF(AO3&gt;2,A3,(IF(AO4&lt;2," ",A7)))))</f>
        <v>1</v>
      </c>
      <c r="I5" s="53" t="str">
        <f>IF(AO3=2,B3,(IF(AO3&gt;2,B3,(IF(AO4&lt;2," ",B7)))))</f>
        <v>Flint Kearsley</v>
      </c>
      <c r="J5" s="53"/>
      <c r="K5" s="53"/>
      <c r="L5" s="44"/>
      <c r="M5" s="44"/>
      <c r="N5" s="44"/>
      <c r="O5" s="44"/>
      <c r="P5" s="44"/>
      <c r="Q5" s="44"/>
      <c r="R5" s="44"/>
      <c r="S5" s="44"/>
      <c r="T5" s="44"/>
      <c r="U5" s="44"/>
      <c r="V5" s="49"/>
      <c r="W5" s="49"/>
      <c r="X5" s="49"/>
      <c r="Y5" s="49"/>
      <c r="Z5" s="44"/>
      <c r="AA5" s="44"/>
      <c r="AB5" s="44"/>
      <c r="AC5" s="44"/>
      <c r="AD5" s="44"/>
      <c r="AE5" s="44"/>
      <c r="AF5" s="44"/>
      <c r="AG5" s="44"/>
      <c r="AO5">
        <f aca="true" t="shared" si="2" ref="AO5:AT5">IF(I6&lt;1,0,(IF(I6&gt;I12,1,(IF(I6=I12,0,0)))))</f>
        <v>0</v>
      </c>
      <c r="AP5">
        <f t="shared" si="2"/>
        <v>1</v>
      </c>
      <c r="AQ5">
        <f t="shared" si="2"/>
        <v>0</v>
      </c>
      <c r="AR5">
        <f t="shared" si="2"/>
        <v>0</v>
      </c>
      <c r="AS5">
        <f t="shared" si="2"/>
        <v>0</v>
      </c>
      <c r="AT5">
        <f t="shared" si="2"/>
        <v>0</v>
      </c>
      <c r="AU5">
        <f>SUM(AO5:AT5)</f>
        <v>1</v>
      </c>
    </row>
    <row r="6" spans="1:33" s="51" customFormat="1" ht="12.75" customHeight="1">
      <c r="A6" s="44"/>
      <c r="B6" s="44"/>
      <c r="C6" s="44"/>
      <c r="D6" s="44"/>
      <c r="E6" s="44"/>
      <c r="F6" s="44"/>
      <c r="G6" s="52"/>
      <c r="H6" s="104"/>
      <c r="I6" s="46">
        <v>136</v>
      </c>
      <c r="J6" s="46">
        <v>176</v>
      </c>
      <c r="K6" s="46">
        <v>160</v>
      </c>
      <c r="L6" s="47"/>
      <c r="M6" s="47"/>
      <c r="N6" s="48"/>
      <c r="O6" s="93"/>
      <c r="P6" s="44"/>
      <c r="Q6" s="44"/>
      <c r="R6" s="44"/>
      <c r="S6" s="44"/>
      <c r="T6" s="44"/>
      <c r="U6" s="44"/>
      <c r="V6" s="49"/>
      <c r="W6" s="49"/>
      <c r="X6" s="49"/>
      <c r="Y6" s="49"/>
      <c r="Z6" s="44"/>
      <c r="AA6" s="44"/>
      <c r="AB6" s="44"/>
      <c r="AC6" s="50"/>
      <c r="AD6" s="44"/>
      <c r="AE6" s="44"/>
      <c r="AF6" s="44"/>
      <c r="AG6" s="44"/>
    </row>
    <row r="7" spans="1:33" ht="12.75">
      <c r="A7" s="39">
        <v>16</v>
      </c>
      <c r="B7" s="54" t="str">
        <f>'Girl''s Team'!B17</f>
        <v>Sandusky</v>
      </c>
      <c r="C7" s="54"/>
      <c r="D7" s="54"/>
      <c r="E7" s="54"/>
      <c r="F7" s="40"/>
      <c r="G7" s="40"/>
      <c r="H7" s="55"/>
      <c r="I7" s="94"/>
      <c r="J7" s="41"/>
      <c r="K7" s="41"/>
      <c r="L7" s="41"/>
      <c r="M7" s="41"/>
      <c r="N7" s="56"/>
      <c r="O7" s="94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3"/>
      <c r="AD7" s="41"/>
      <c r="AE7" s="41"/>
      <c r="AF7" s="41"/>
      <c r="AG7" s="41"/>
    </row>
    <row r="8" spans="1:47" ht="12.75">
      <c r="A8" s="101"/>
      <c r="B8" s="39">
        <v>125</v>
      </c>
      <c r="C8" s="39">
        <v>81</v>
      </c>
      <c r="D8" s="39"/>
      <c r="E8" s="41"/>
      <c r="F8" s="41"/>
      <c r="G8" s="41"/>
      <c r="H8" s="41"/>
      <c r="I8" s="41" t="s">
        <v>321</v>
      </c>
      <c r="J8" s="41"/>
      <c r="K8" s="41"/>
      <c r="L8" s="41"/>
      <c r="M8" s="41"/>
      <c r="N8" s="56"/>
      <c r="O8" s="53">
        <f>IF(AU5=2,H5,(IF(AU5&gt;2,H5,(IF(AU8&lt;2," ",H11)))))</f>
        <v>8</v>
      </c>
      <c r="P8" s="53" t="str">
        <f>IF(AU5=2,I5,(IF(AU5&gt;2,I5,(IF(AU8&lt;2," ",I11)))))</f>
        <v>Bay City Western</v>
      </c>
      <c r="Q8" s="54"/>
      <c r="R8" s="54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O8" s="51">
        <f aca="true" t="shared" si="3" ref="AO8:AT8">IF(I12&lt;1,0,(IF(I12&gt;I6,1,(IF(I12=I6,0,0)))))</f>
        <v>1</v>
      </c>
      <c r="AP8" s="51">
        <f t="shared" si="3"/>
        <v>0</v>
      </c>
      <c r="AQ8" s="51">
        <f t="shared" si="3"/>
        <v>1</v>
      </c>
      <c r="AR8" s="51">
        <f t="shared" si="3"/>
        <v>0</v>
      </c>
      <c r="AS8" s="51">
        <f t="shared" si="3"/>
        <v>0</v>
      </c>
      <c r="AT8" s="51">
        <f t="shared" si="3"/>
        <v>0</v>
      </c>
      <c r="AU8" s="51">
        <f>SUM(AO8:AT8)</f>
        <v>2</v>
      </c>
    </row>
    <row r="9" spans="1:41" ht="12.75">
      <c r="A9" s="39">
        <v>8</v>
      </c>
      <c r="B9" s="40" t="str">
        <f>'Girl''s Team'!B9</f>
        <v>Bay City Western</v>
      </c>
      <c r="C9" s="41"/>
      <c r="D9" s="41"/>
      <c r="E9" s="41"/>
      <c r="F9" s="41"/>
      <c r="G9" s="40"/>
      <c r="H9" s="94"/>
      <c r="I9" s="41"/>
      <c r="J9" s="41"/>
      <c r="K9" s="41"/>
      <c r="L9" s="41"/>
      <c r="M9" s="41"/>
      <c r="N9" s="56"/>
      <c r="O9" s="103"/>
      <c r="P9" s="57"/>
      <c r="Q9" s="57"/>
      <c r="R9" s="58"/>
      <c r="S9" s="58"/>
      <c r="T9" s="58"/>
      <c r="U9" s="58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I9">
        <f aca="true" t="shared" si="4" ref="AI9:AN9">IF(B10&lt;1,0,(IF(B10&gt;B14,1,(IF(B10=B14,0,0)))))</f>
        <v>0</v>
      </c>
      <c r="AJ9">
        <f t="shared" si="4"/>
        <v>1</v>
      </c>
      <c r="AK9">
        <f t="shared" si="4"/>
        <v>1</v>
      </c>
      <c r="AL9">
        <f t="shared" si="4"/>
        <v>0</v>
      </c>
      <c r="AM9">
        <f t="shared" si="4"/>
        <v>0</v>
      </c>
      <c r="AN9">
        <f t="shared" si="4"/>
        <v>0</v>
      </c>
      <c r="AO9">
        <f>SUM(AI9:AN9)</f>
        <v>2</v>
      </c>
    </row>
    <row r="10" spans="1:41" ht="12.75">
      <c r="A10" s="101"/>
      <c r="B10" s="39">
        <v>121</v>
      </c>
      <c r="C10" s="57">
        <v>129</v>
      </c>
      <c r="D10" s="58">
        <v>129</v>
      </c>
      <c r="E10" s="58"/>
      <c r="F10" s="58"/>
      <c r="G10" s="56"/>
      <c r="H10" s="94"/>
      <c r="I10" s="41"/>
      <c r="J10" s="41"/>
      <c r="K10" s="41"/>
      <c r="L10" s="41"/>
      <c r="M10" s="41"/>
      <c r="N10" s="56"/>
      <c r="O10" s="94"/>
      <c r="P10" s="94"/>
      <c r="Q10" s="41"/>
      <c r="R10" s="41"/>
      <c r="S10" s="41"/>
      <c r="T10" s="41"/>
      <c r="U10" s="94"/>
      <c r="V10" s="41"/>
      <c r="W10" s="41"/>
      <c r="X10" s="41"/>
      <c r="Y10" s="41"/>
      <c r="Z10" s="41"/>
      <c r="AA10" s="41"/>
      <c r="AB10" s="41"/>
      <c r="AC10" s="60"/>
      <c r="AD10" s="60"/>
      <c r="AE10" s="60"/>
      <c r="AF10" s="60"/>
      <c r="AG10" s="41"/>
      <c r="AI10" s="51">
        <f aca="true" t="shared" si="5" ref="AI10:AN10">IF(B14&lt;1,0,(IF(B14&gt;B10,1,(IF(B14=B10,0,0)))))</f>
        <v>1</v>
      </c>
      <c r="AJ10" s="51">
        <f t="shared" si="5"/>
        <v>0</v>
      </c>
      <c r="AK10" s="51">
        <f t="shared" si="5"/>
        <v>0</v>
      </c>
      <c r="AL10" s="51">
        <f t="shared" si="5"/>
        <v>0</v>
      </c>
      <c r="AM10" s="51">
        <f t="shared" si="5"/>
        <v>0</v>
      </c>
      <c r="AN10" s="51">
        <f t="shared" si="5"/>
        <v>0</v>
      </c>
      <c r="AO10" s="51">
        <f>SUM(AI10:AN10)</f>
        <v>1</v>
      </c>
    </row>
    <row r="11" spans="1:33" ht="12.75">
      <c r="A11" s="41"/>
      <c r="B11" s="41" t="s">
        <v>48</v>
      </c>
      <c r="C11" s="41"/>
      <c r="D11" s="41"/>
      <c r="E11" s="41"/>
      <c r="F11" s="41"/>
      <c r="G11" s="56"/>
      <c r="H11" s="53">
        <f>IF(AO9=2,A9,(IF(AO9&gt;2,A9,(IF(AO10&lt;2," ",A13)))))</f>
        <v>8</v>
      </c>
      <c r="I11" s="53" t="str">
        <f>IF(AO9=2,B9,(IF(AO9&gt;2,B9,(IF(AO10&lt;2," ",B13)))))</f>
        <v>Bay City Western</v>
      </c>
      <c r="J11" s="40"/>
      <c r="K11" s="40"/>
      <c r="L11" s="40"/>
      <c r="M11" s="40"/>
      <c r="N11" s="61"/>
      <c r="O11" s="94"/>
      <c r="P11" s="94"/>
      <c r="Q11" s="41"/>
      <c r="R11" s="41"/>
      <c r="S11" s="41"/>
      <c r="T11" s="41"/>
      <c r="U11" s="94"/>
      <c r="V11" s="41"/>
      <c r="W11" s="41"/>
      <c r="X11" s="41"/>
      <c r="Y11" s="41"/>
      <c r="Z11" s="41"/>
      <c r="AA11" s="41"/>
      <c r="AB11" s="41"/>
      <c r="AC11" s="60"/>
      <c r="AD11" s="60"/>
      <c r="AE11" s="60"/>
      <c r="AF11" s="60"/>
      <c r="AG11" s="41"/>
    </row>
    <row r="12" spans="1:33" ht="12.75">
      <c r="A12" s="41"/>
      <c r="B12" s="41"/>
      <c r="C12" s="41"/>
      <c r="D12" s="41"/>
      <c r="E12" s="41"/>
      <c r="F12" s="41"/>
      <c r="G12" s="56"/>
      <c r="H12" s="103"/>
      <c r="I12" s="57">
        <v>162</v>
      </c>
      <c r="J12" s="39">
        <v>163</v>
      </c>
      <c r="K12" s="39">
        <v>177</v>
      </c>
      <c r="L12" s="41"/>
      <c r="M12" s="41"/>
      <c r="N12" s="41"/>
      <c r="O12" s="41"/>
      <c r="P12" s="41"/>
      <c r="Q12" s="41"/>
      <c r="R12" s="41"/>
      <c r="S12" s="41"/>
      <c r="T12" s="41"/>
      <c r="U12" s="94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33" ht="12.75">
      <c r="A13" s="39">
        <v>9</v>
      </c>
      <c r="B13" s="54" t="str">
        <f>'Girl''s Team'!B10</f>
        <v>Swartz Creek</v>
      </c>
      <c r="C13" s="54"/>
      <c r="D13" s="40"/>
      <c r="E13" s="40"/>
      <c r="F13" s="40"/>
      <c r="G13" s="61"/>
      <c r="H13" s="94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94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ht="12.75">
      <c r="A14" s="101"/>
      <c r="B14" s="39">
        <v>131</v>
      </c>
      <c r="C14" s="39">
        <v>121</v>
      </c>
      <c r="D14" s="41">
        <v>126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94"/>
      <c r="V14" s="98" t="str">
        <f>IF(BA9=2,P8,(IF(BA9&gt;2,P8,(IF(BA16&lt;2," ",P20)))))</f>
        <v> </v>
      </c>
      <c r="W14" s="99"/>
      <c r="X14" s="99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41" ht="12.75">
      <c r="A15" s="39">
        <v>5</v>
      </c>
      <c r="B15" s="40" t="str">
        <f>'Girl''s Team'!B6</f>
        <v>Owosso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94"/>
      <c r="V15" s="96"/>
      <c r="W15" s="96"/>
      <c r="X15" s="94"/>
      <c r="Y15" s="94"/>
      <c r="Z15" s="94"/>
      <c r="AA15" s="94"/>
      <c r="AB15" s="94"/>
      <c r="AC15" s="41"/>
      <c r="AD15" s="41"/>
      <c r="AE15" s="41"/>
      <c r="AF15" s="41"/>
      <c r="AG15" s="41"/>
      <c r="AI15">
        <f aca="true" t="shared" si="6" ref="AI15:AN15">IF(B16&lt;1,0,(IF(B16&gt;B20,1,(IF(B16=B20,0,0)))))</f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>SUM(AI15:AN15)</f>
        <v>0</v>
      </c>
    </row>
    <row r="16" spans="1:41" ht="12.75">
      <c r="A16" s="101"/>
      <c r="B16" s="39">
        <v>121</v>
      </c>
      <c r="C16" s="57">
        <v>111</v>
      </c>
      <c r="D16" s="57"/>
      <c r="E16" s="58"/>
      <c r="F16" s="58"/>
      <c r="G16" s="59"/>
      <c r="H16" s="94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94"/>
      <c r="V16" s="94"/>
      <c r="W16" s="41"/>
      <c r="X16" s="41"/>
      <c r="Y16" s="41"/>
      <c r="Z16" s="41"/>
      <c r="AA16" s="94"/>
      <c r="AB16" s="41"/>
      <c r="AC16" s="41"/>
      <c r="AD16" s="41"/>
      <c r="AE16" s="41"/>
      <c r="AF16" s="41"/>
      <c r="AG16" s="41"/>
      <c r="AI16" s="51">
        <f aca="true" t="shared" si="7" ref="AI16:AN16">IF(B20&lt;1,0,(IF(B20&gt;B16,1,(IF(B20=B16,0,0)))))</f>
        <v>1</v>
      </c>
      <c r="AJ16" s="51">
        <f t="shared" si="7"/>
        <v>1</v>
      </c>
      <c r="AK16" s="51">
        <f t="shared" si="7"/>
        <v>0</v>
      </c>
      <c r="AL16" s="51">
        <f t="shared" si="7"/>
        <v>0</v>
      </c>
      <c r="AM16" s="51">
        <f t="shared" si="7"/>
        <v>0</v>
      </c>
      <c r="AN16" s="51">
        <f t="shared" si="7"/>
        <v>0</v>
      </c>
      <c r="AO16" s="51">
        <f>SUM(AI16:AN16)</f>
        <v>2</v>
      </c>
    </row>
    <row r="17" spans="1:47" ht="12.75">
      <c r="A17" s="41"/>
      <c r="B17" s="41" t="s">
        <v>49</v>
      </c>
      <c r="C17" s="41"/>
      <c r="D17" s="41"/>
      <c r="E17" s="41"/>
      <c r="F17" s="41"/>
      <c r="G17" s="56"/>
      <c r="H17" s="53">
        <f>IF(AO15=2,A15,(IF(AO15&gt;2,A15,(IF(AO16&lt;2," ",A19)))))</f>
        <v>12</v>
      </c>
      <c r="I17" s="53" t="str">
        <f>IF(AO15=2,B15,(IF(AO15&gt;2,B15,(IF(AO16&lt;2," ",B19)))))</f>
        <v>Grand Blanc</v>
      </c>
      <c r="J17" s="54"/>
      <c r="K17" s="54"/>
      <c r="L17" s="41"/>
      <c r="M17" s="41"/>
      <c r="N17" s="40"/>
      <c r="O17" s="94"/>
      <c r="P17" s="41"/>
      <c r="Q17" s="41"/>
      <c r="R17" s="41"/>
      <c r="S17" s="41"/>
      <c r="T17" s="41"/>
      <c r="U17" s="94"/>
      <c r="V17" s="94"/>
      <c r="W17" s="41"/>
      <c r="X17" s="41"/>
      <c r="Y17" s="41"/>
      <c r="Z17" s="41"/>
      <c r="AA17" s="94"/>
      <c r="AB17" s="41"/>
      <c r="AC17" s="41"/>
      <c r="AD17" s="41"/>
      <c r="AE17" s="41"/>
      <c r="AF17" s="41"/>
      <c r="AG17" s="41"/>
      <c r="AO17">
        <f aca="true" t="shared" si="8" ref="AO17:AT17">IF(I18&lt;1,0,(IF(I18&gt;I24,1,(IF(I18=I24,0,0)))))</f>
        <v>0</v>
      </c>
      <c r="AP17">
        <f t="shared" si="8"/>
        <v>0</v>
      </c>
      <c r="AQ17">
        <f t="shared" si="8"/>
        <v>0</v>
      </c>
      <c r="AR17">
        <f t="shared" si="8"/>
        <v>0</v>
      </c>
      <c r="AS17">
        <f t="shared" si="8"/>
        <v>0</v>
      </c>
      <c r="AT17">
        <f t="shared" si="8"/>
        <v>0</v>
      </c>
      <c r="AU17">
        <f>SUM(AO17:AT17)</f>
        <v>0</v>
      </c>
    </row>
    <row r="18" spans="1:46" ht="12.75">
      <c r="A18" s="41"/>
      <c r="B18" s="41"/>
      <c r="C18" s="41"/>
      <c r="D18" s="41"/>
      <c r="E18" s="41"/>
      <c r="F18" s="41"/>
      <c r="G18" s="56"/>
      <c r="H18" s="102"/>
      <c r="I18" s="96">
        <v>137</v>
      </c>
      <c r="J18" s="57">
        <v>124</v>
      </c>
      <c r="K18" s="58">
        <v>139</v>
      </c>
      <c r="L18" s="58"/>
      <c r="M18" s="58"/>
      <c r="N18" s="56"/>
      <c r="O18" s="94"/>
      <c r="P18" s="41"/>
      <c r="Q18" s="41"/>
      <c r="R18" s="41"/>
      <c r="S18" s="41"/>
      <c r="T18" s="41"/>
      <c r="U18" s="94"/>
      <c r="V18" s="94"/>
      <c r="W18" s="41"/>
      <c r="X18" s="41"/>
      <c r="Y18" s="41"/>
      <c r="Z18" s="41"/>
      <c r="AA18" s="94"/>
      <c r="AB18" s="41"/>
      <c r="AC18" s="113" t="str">
        <f>IF(X38=" "," ",(IF(AU36=2,W37,W34)))</f>
        <v>Davison</v>
      </c>
      <c r="AD18" s="40"/>
      <c r="AE18" s="40"/>
      <c r="AF18" s="40"/>
      <c r="AG18" s="40"/>
      <c r="AO18" s="51"/>
      <c r="AP18" s="51"/>
      <c r="AQ18" s="51"/>
      <c r="AR18" s="51"/>
      <c r="AS18" s="51"/>
      <c r="AT18" s="51"/>
    </row>
    <row r="19" spans="1:33" ht="12.75">
      <c r="A19" s="39">
        <v>12</v>
      </c>
      <c r="B19" s="54" t="str">
        <f>'Girl''s Team'!B13</f>
        <v>Grand Blanc</v>
      </c>
      <c r="C19" s="54"/>
      <c r="D19" s="54"/>
      <c r="E19" s="40"/>
      <c r="F19" s="40"/>
      <c r="G19" s="61"/>
      <c r="H19" s="94"/>
      <c r="I19" s="94"/>
      <c r="J19" s="41"/>
      <c r="K19" s="41"/>
      <c r="L19" s="41"/>
      <c r="M19" s="41"/>
      <c r="N19" s="56"/>
      <c r="O19" s="94"/>
      <c r="P19" s="94"/>
      <c r="Q19" s="41"/>
      <c r="R19" s="41"/>
      <c r="S19" s="41"/>
      <c r="T19" s="41"/>
      <c r="U19" s="94"/>
      <c r="V19" s="94"/>
      <c r="W19" s="41"/>
      <c r="X19" s="41"/>
      <c r="Y19" s="41"/>
      <c r="Z19" s="41"/>
      <c r="AA19" s="94"/>
      <c r="AB19" s="41"/>
      <c r="AC19" s="110" t="s">
        <v>11</v>
      </c>
      <c r="AD19" s="41"/>
      <c r="AE19" s="41"/>
      <c r="AF19" s="41"/>
      <c r="AG19" s="41"/>
    </row>
    <row r="20" spans="1:47" ht="12.75">
      <c r="A20" s="101"/>
      <c r="B20" s="39">
        <v>130</v>
      </c>
      <c r="C20" s="39">
        <v>134</v>
      </c>
      <c r="D20" s="39"/>
      <c r="E20" s="41"/>
      <c r="F20" s="41"/>
      <c r="G20" s="41"/>
      <c r="H20" s="41"/>
      <c r="I20" s="41" t="s">
        <v>322</v>
      </c>
      <c r="J20" s="41"/>
      <c r="K20" s="41"/>
      <c r="L20" s="41"/>
      <c r="M20" s="41"/>
      <c r="N20" s="56"/>
      <c r="O20" s="53">
        <f>IF(AU17=2,H17,(IF(AU17&gt;2,H17,(IF(AU20&lt;2," ",H23)))))</f>
        <v>4</v>
      </c>
      <c r="P20" s="53" t="str">
        <f>IF(AU17=2,I17,(IF(AU17&gt;2,I17,(IF(AU20&lt;2," ",I23)))))</f>
        <v>Sterling Heights Stevenson</v>
      </c>
      <c r="Q20" s="40"/>
      <c r="R20" s="40"/>
      <c r="S20" s="40"/>
      <c r="T20" s="40"/>
      <c r="U20" s="40"/>
      <c r="V20" s="94"/>
      <c r="W20" s="41"/>
      <c r="X20" s="41"/>
      <c r="Y20" s="41"/>
      <c r="Z20" s="41"/>
      <c r="AA20" s="94"/>
      <c r="AB20" s="41"/>
      <c r="AC20" s="111"/>
      <c r="AD20" s="41"/>
      <c r="AE20" s="41"/>
      <c r="AF20" s="41"/>
      <c r="AG20" s="41"/>
      <c r="AO20" s="51">
        <f aca="true" t="shared" si="9" ref="AO20:AT20">IF(I24&lt;1,0,(IF(I24&gt;I18,1,(IF(I24=I18,0,0)))))</f>
        <v>0</v>
      </c>
      <c r="AP20" s="51">
        <f t="shared" si="9"/>
        <v>1</v>
      </c>
      <c r="AQ20" s="51">
        <f t="shared" si="9"/>
        <v>1</v>
      </c>
      <c r="AR20" s="51">
        <f t="shared" si="9"/>
        <v>0</v>
      </c>
      <c r="AS20" s="51">
        <f t="shared" si="9"/>
        <v>0</v>
      </c>
      <c r="AT20" s="51">
        <f t="shared" si="9"/>
        <v>0</v>
      </c>
      <c r="AU20">
        <f>SUM(AO20:AT20)</f>
        <v>2</v>
      </c>
    </row>
    <row r="21" spans="1:41" ht="12.75">
      <c r="A21" s="39">
        <v>4</v>
      </c>
      <c r="B21" s="40" t="str">
        <f>'Girl''s Team'!B5</f>
        <v>Sterling Heights Stevenson</v>
      </c>
      <c r="C21" s="41"/>
      <c r="D21" s="41"/>
      <c r="E21" s="41"/>
      <c r="F21" s="41"/>
      <c r="G21" s="40"/>
      <c r="H21" s="94"/>
      <c r="I21" s="41"/>
      <c r="J21" s="41"/>
      <c r="K21" s="41"/>
      <c r="L21" s="41"/>
      <c r="M21" s="41"/>
      <c r="N21" s="56"/>
      <c r="O21" s="102"/>
      <c r="P21" s="57"/>
      <c r="Q21" s="39"/>
      <c r="R21" s="41"/>
      <c r="S21" s="41"/>
      <c r="T21" s="41"/>
      <c r="U21" s="41"/>
      <c r="V21" s="41"/>
      <c r="W21" s="41"/>
      <c r="X21" s="41"/>
      <c r="Y21" s="41"/>
      <c r="Z21" s="41"/>
      <c r="AA21" s="94"/>
      <c r="AB21" s="41"/>
      <c r="AC21" s="113" t="s">
        <v>78</v>
      </c>
      <c r="AD21" s="40"/>
      <c r="AE21" s="40"/>
      <c r="AF21" s="40"/>
      <c r="AG21" s="40"/>
      <c r="AI21">
        <f aca="true" t="shared" si="10" ref="AI21:AN21">IF(B22&lt;1,0,(IF(B22&gt;B26,1,(IF(B22=B26,0,0)))))</f>
        <v>1</v>
      </c>
      <c r="AJ21">
        <f t="shared" si="10"/>
        <v>1</v>
      </c>
      <c r="AK21">
        <f t="shared" si="10"/>
        <v>0</v>
      </c>
      <c r="AL21">
        <f t="shared" si="10"/>
        <v>0</v>
      </c>
      <c r="AM21">
        <f t="shared" si="10"/>
        <v>0</v>
      </c>
      <c r="AN21">
        <f t="shared" si="10"/>
        <v>0</v>
      </c>
      <c r="AO21">
        <f>SUM(AI21:AN21)</f>
        <v>2</v>
      </c>
    </row>
    <row r="22" spans="1:41" ht="12.75">
      <c r="A22" s="101"/>
      <c r="B22" s="39">
        <v>142</v>
      </c>
      <c r="C22" s="57">
        <v>207</v>
      </c>
      <c r="D22" s="57"/>
      <c r="E22" s="58"/>
      <c r="F22" s="58"/>
      <c r="G22" s="56"/>
      <c r="H22" s="94"/>
      <c r="I22" s="41"/>
      <c r="J22" s="41"/>
      <c r="K22" s="41"/>
      <c r="L22" s="41"/>
      <c r="M22" s="41"/>
      <c r="N22" s="56"/>
      <c r="O22" s="94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94"/>
      <c r="AB22" s="41"/>
      <c r="AC22" s="110" t="s">
        <v>12</v>
      </c>
      <c r="AD22" s="41"/>
      <c r="AE22" s="41"/>
      <c r="AF22" s="41"/>
      <c r="AG22" s="41"/>
      <c r="AI22" s="51">
        <f aca="true" t="shared" si="11" ref="AI22:AN22">IF(B26&lt;1,0,(IF(B26&gt;B22,1,(IF(B26=B22,0,0)))))</f>
        <v>0</v>
      </c>
      <c r="AJ22" s="51">
        <f t="shared" si="11"/>
        <v>0</v>
      </c>
      <c r="AK22" s="51">
        <f t="shared" si="11"/>
        <v>0</v>
      </c>
      <c r="AL22" s="51">
        <f t="shared" si="11"/>
        <v>0</v>
      </c>
      <c r="AM22" s="51">
        <f t="shared" si="11"/>
        <v>0</v>
      </c>
      <c r="AN22" s="51">
        <f t="shared" si="11"/>
        <v>0</v>
      </c>
      <c r="AO22" s="51">
        <f>SUM(AI22:AN22)</f>
        <v>0</v>
      </c>
    </row>
    <row r="23" spans="1:33" ht="12.75">
      <c r="A23" s="41"/>
      <c r="B23" s="41" t="s">
        <v>50</v>
      </c>
      <c r="C23" s="41"/>
      <c r="D23" s="41"/>
      <c r="E23" s="41"/>
      <c r="F23" s="41"/>
      <c r="G23" s="56"/>
      <c r="H23" s="53">
        <f>IF(AO21=2,A21,(IF(AO21&gt;2,A21,(IF(AO22&lt;2," ",A25)))))</f>
        <v>4</v>
      </c>
      <c r="I23" s="53" t="str">
        <f>IF(AO21=2,B21,(IF(AO21&gt;2,B21,(IF(AO22&lt;2," ",B25)))))</f>
        <v>Sterling Heights Stevenson</v>
      </c>
      <c r="J23" s="40"/>
      <c r="K23" s="40"/>
      <c r="L23" s="40"/>
      <c r="M23" s="40"/>
      <c r="N23" s="61"/>
      <c r="O23" s="94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94"/>
      <c r="AB23" s="41"/>
      <c r="AC23" s="111"/>
      <c r="AD23" s="41"/>
      <c r="AE23" s="41"/>
      <c r="AF23" s="41"/>
      <c r="AG23" s="41"/>
    </row>
    <row r="24" spans="1:33" ht="12.75">
      <c r="A24" s="41"/>
      <c r="B24" s="41"/>
      <c r="C24" s="41"/>
      <c r="D24" s="41"/>
      <c r="E24" s="41"/>
      <c r="F24" s="41"/>
      <c r="G24" s="56"/>
      <c r="H24" s="102"/>
      <c r="I24" s="96">
        <v>137</v>
      </c>
      <c r="J24" s="39">
        <v>166</v>
      </c>
      <c r="K24" s="41">
        <v>179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AB24" s="41"/>
      <c r="AC24" s="113" t="str">
        <f>IF(W44=" "," ",(IF(W44&lt;W41,W43,W40)))</f>
        <v>Sturgis</v>
      </c>
      <c r="AD24" s="40"/>
      <c r="AE24" s="40"/>
      <c r="AF24" s="40"/>
      <c r="AG24" s="40"/>
    </row>
    <row r="25" spans="1:33" ht="12.75">
      <c r="A25" s="39">
        <v>13</v>
      </c>
      <c r="B25" s="54" t="str">
        <f>'Girl''s Team'!B14</f>
        <v>Bay City John Glenn</v>
      </c>
      <c r="C25" s="54"/>
      <c r="D25" s="54"/>
      <c r="E25" s="40"/>
      <c r="F25" s="40"/>
      <c r="G25" s="61"/>
      <c r="H25" s="94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AB25" s="41"/>
      <c r="AC25" s="110" t="s">
        <v>56</v>
      </c>
      <c r="AD25" s="41"/>
      <c r="AE25" s="41"/>
      <c r="AF25" s="41"/>
      <c r="AG25" s="41"/>
    </row>
    <row r="26" spans="1:33" ht="12.75">
      <c r="A26" s="101"/>
      <c r="B26" s="39">
        <v>126</v>
      </c>
      <c r="C26" s="39">
        <v>74</v>
      </c>
      <c r="D26" s="3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AB26" s="105" t="str">
        <f>IF(BG15=2,V14,(IF(BG15&gt;2,V14,(IF(BF34&lt;2," ",V38)))))</f>
        <v> </v>
      </c>
      <c r="AC26" s="112"/>
      <c r="AD26" s="99"/>
      <c r="AE26" s="94"/>
      <c r="AF26" s="94"/>
      <c r="AG26" s="94"/>
    </row>
    <row r="27" spans="1:41" ht="12.75">
      <c r="A27" s="39">
        <v>3</v>
      </c>
      <c r="B27" s="40" t="str">
        <f>'Girl''s Team'!B4</f>
        <v>Davison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AB27" s="106"/>
      <c r="AC27" s="113" t="str">
        <f>IF(W50=" "," ",(IF(W50&lt;W47,W49,W46)))</f>
        <v>Bay City Western</v>
      </c>
      <c r="AD27" s="62"/>
      <c r="AE27" s="40"/>
      <c r="AF27" s="40"/>
      <c r="AG27" s="40"/>
      <c r="AI27">
        <f aca="true" t="shared" si="12" ref="AI27:AN27">IF(B28&lt;1,0,(IF(B28&gt;B32,1,(IF(B28=B32,0,0)))))</f>
        <v>1</v>
      </c>
      <c r="AJ27">
        <f t="shared" si="12"/>
        <v>1</v>
      </c>
      <c r="AK27">
        <f t="shared" si="12"/>
        <v>0</v>
      </c>
      <c r="AL27">
        <f t="shared" si="12"/>
        <v>0</v>
      </c>
      <c r="AM27">
        <f t="shared" si="12"/>
        <v>0</v>
      </c>
      <c r="AN27">
        <f t="shared" si="12"/>
        <v>0</v>
      </c>
      <c r="AO27">
        <f>SUM(AI27:AN27)</f>
        <v>2</v>
      </c>
    </row>
    <row r="28" spans="1:41" ht="12.75">
      <c r="A28" s="101"/>
      <c r="B28" s="39">
        <v>160</v>
      </c>
      <c r="C28" s="57">
        <v>179</v>
      </c>
      <c r="D28" s="57"/>
      <c r="E28" s="58"/>
      <c r="F28" s="58"/>
      <c r="G28" s="59"/>
      <c r="H28" s="94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AB28" s="41"/>
      <c r="AC28" s="84" t="s">
        <v>57</v>
      </c>
      <c r="AD28" s="41"/>
      <c r="AE28" s="41"/>
      <c r="AF28" s="41"/>
      <c r="AG28" s="41"/>
      <c r="AI28" s="51">
        <f aca="true" t="shared" si="13" ref="AI28:AN28">IF(B32&lt;1,0,(IF(B32&gt;B28,1,(IF(B32=B28,0,0)))))</f>
        <v>0</v>
      </c>
      <c r="AJ28" s="51">
        <f t="shared" si="13"/>
        <v>0</v>
      </c>
      <c r="AK28" s="51">
        <f t="shared" si="13"/>
        <v>0</v>
      </c>
      <c r="AL28" s="51">
        <f t="shared" si="13"/>
        <v>0</v>
      </c>
      <c r="AM28" s="51">
        <f t="shared" si="13"/>
        <v>0</v>
      </c>
      <c r="AN28" s="51">
        <f t="shared" si="13"/>
        <v>0</v>
      </c>
      <c r="AO28" s="51">
        <f>SUM(AI28:AN28)</f>
        <v>0</v>
      </c>
    </row>
    <row r="29" spans="1:47" ht="12.75">
      <c r="A29" s="41"/>
      <c r="B29" s="41" t="s">
        <v>51</v>
      </c>
      <c r="C29" s="41"/>
      <c r="D29" s="41"/>
      <c r="E29" s="41"/>
      <c r="F29" s="41"/>
      <c r="G29" s="56"/>
      <c r="H29" s="53">
        <f>IF(AO27=2,A27,(IF(AO27&gt;2,A27,(IF(AO28&lt;2," ",A31)))))</f>
        <v>3</v>
      </c>
      <c r="I29" s="53" t="str">
        <f>IF(AO27=2,B27,(IF(AO27&gt;2,B27,(IF(AO28&lt;2," ",B31)))))</f>
        <v>Davison</v>
      </c>
      <c r="J29" s="54"/>
      <c r="K29" s="54"/>
      <c r="L29" s="54"/>
      <c r="M29" s="41"/>
      <c r="N29" s="41"/>
      <c r="O29" s="41"/>
      <c r="P29" s="41"/>
      <c r="Q29" s="41"/>
      <c r="R29" s="41"/>
      <c r="S29" s="41"/>
      <c r="T29" s="41"/>
      <c r="U29" s="41"/>
      <c r="V29" s="41"/>
      <c r="AB29" s="41"/>
      <c r="AC29" s="41"/>
      <c r="AD29" s="41"/>
      <c r="AE29" s="41"/>
      <c r="AF29" s="41"/>
      <c r="AG29" s="41"/>
      <c r="AO29">
        <f aca="true" t="shared" si="14" ref="AO29:AT29">IF(I30&lt;1,0,(IF(I30&gt;I36,1,(IF(I30=I36,0,0)))))</f>
        <v>1</v>
      </c>
      <c r="AP29">
        <f t="shared" si="14"/>
        <v>0</v>
      </c>
      <c r="AQ29">
        <f t="shared" si="14"/>
        <v>1</v>
      </c>
      <c r="AR29">
        <f t="shared" si="14"/>
        <v>0</v>
      </c>
      <c r="AS29">
        <f t="shared" si="14"/>
        <v>0</v>
      </c>
      <c r="AT29">
        <f t="shared" si="14"/>
        <v>0</v>
      </c>
      <c r="AU29">
        <f>SUM(AO29:AT29)</f>
        <v>2</v>
      </c>
    </row>
    <row r="30" spans="1:46" ht="12.75">
      <c r="A30" s="41"/>
      <c r="B30" s="41"/>
      <c r="C30" s="41"/>
      <c r="D30" s="41"/>
      <c r="E30" s="41"/>
      <c r="F30" s="41"/>
      <c r="G30" s="56"/>
      <c r="H30" s="102"/>
      <c r="I30" s="57">
        <v>156</v>
      </c>
      <c r="J30" s="57">
        <v>180</v>
      </c>
      <c r="K30" s="58">
        <v>173</v>
      </c>
      <c r="L30" s="58"/>
      <c r="M30" s="58"/>
      <c r="N30" s="59"/>
      <c r="O30" s="94"/>
      <c r="P30" s="41"/>
      <c r="Q30" s="41"/>
      <c r="R30" s="41"/>
      <c r="S30" s="41"/>
      <c r="T30" s="41"/>
      <c r="U30" s="41"/>
      <c r="V30" s="94"/>
      <c r="W30" s="4"/>
      <c r="X30" s="4"/>
      <c r="Y30" s="4"/>
      <c r="Z30" s="4"/>
      <c r="AA30" s="4"/>
      <c r="AB30" s="94"/>
      <c r="AC30" s="94"/>
      <c r="AD30" s="94"/>
      <c r="AE30" s="41"/>
      <c r="AF30" s="41"/>
      <c r="AG30" s="41"/>
      <c r="AO30" s="51"/>
      <c r="AP30" s="51"/>
      <c r="AQ30" s="51"/>
      <c r="AR30" s="51"/>
      <c r="AS30" s="51"/>
      <c r="AT30" s="51"/>
    </row>
    <row r="31" spans="1:33" ht="12.75">
      <c r="A31" s="39">
        <v>14</v>
      </c>
      <c r="B31" s="54" t="str">
        <f>'Girl''s Team'!B15</f>
        <v>South Lyon East</v>
      </c>
      <c r="C31" s="54"/>
      <c r="D31" s="40"/>
      <c r="E31" s="40"/>
      <c r="F31" s="40"/>
      <c r="G31" s="40"/>
      <c r="H31" s="55"/>
      <c r="I31" s="94"/>
      <c r="J31" s="41"/>
      <c r="K31" s="41"/>
      <c r="L31" s="41"/>
      <c r="M31" s="41"/>
      <c r="N31" s="56"/>
      <c r="O31" s="94"/>
      <c r="P31" s="41"/>
      <c r="Q31" s="41"/>
      <c r="R31" s="41"/>
      <c r="S31" s="41"/>
      <c r="T31" s="41"/>
      <c r="U31" s="41"/>
      <c r="V31" s="94"/>
      <c r="W31" s="132" t="s">
        <v>55</v>
      </c>
      <c r="X31" s="133"/>
      <c r="Y31" s="133"/>
      <c r="Z31" s="133"/>
      <c r="AA31" s="133"/>
      <c r="AB31" s="133"/>
      <c r="AC31" s="134"/>
      <c r="AD31" s="99"/>
      <c r="AE31" s="94"/>
      <c r="AF31" s="94"/>
      <c r="AG31" s="4"/>
    </row>
    <row r="32" spans="1:47" ht="12.75">
      <c r="A32" s="101"/>
      <c r="B32" s="39">
        <v>137</v>
      </c>
      <c r="C32" s="39">
        <v>125</v>
      </c>
      <c r="D32" s="39"/>
      <c r="E32" s="41"/>
      <c r="F32" s="41"/>
      <c r="G32" s="41"/>
      <c r="H32" s="41"/>
      <c r="I32" s="41" t="s">
        <v>320</v>
      </c>
      <c r="J32" s="41"/>
      <c r="K32" s="41"/>
      <c r="L32" s="41"/>
      <c r="M32" s="41"/>
      <c r="N32" s="56"/>
      <c r="O32" s="53">
        <f>IF(AU29=2,H29,(IF(AU29&gt;2,H29,(IF(AU32&lt;2," ",H35)))))</f>
        <v>3</v>
      </c>
      <c r="P32" s="53" t="str">
        <f>IF(AU29=2,I29,(IF(AU29&gt;2,I29,(IF(AU32&lt;2," ",I35)))))</f>
        <v>Davison</v>
      </c>
      <c r="Q32" s="54"/>
      <c r="R32" s="54"/>
      <c r="S32" s="41"/>
      <c r="T32" s="41"/>
      <c r="U32" s="40"/>
      <c r="V32" s="94"/>
      <c r="W32" s="135"/>
      <c r="X32" s="136"/>
      <c r="Y32" s="136"/>
      <c r="Z32" s="136"/>
      <c r="AA32" s="136"/>
      <c r="AB32" s="136"/>
      <c r="AC32" s="137"/>
      <c r="AD32" s="106"/>
      <c r="AE32" s="94"/>
      <c r="AF32" s="94"/>
      <c r="AG32" s="4"/>
      <c r="AN32" s="51"/>
      <c r="AO32" s="51">
        <f aca="true" t="shared" si="15" ref="AO32:AT32">IF(I36&lt;1,0,(IF(I36&gt;I30,1,(IF(I36=I30,0,0)))))</f>
        <v>0</v>
      </c>
      <c r="AP32" s="51">
        <f t="shared" si="15"/>
        <v>1</v>
      </c>
      <c r="AQ32" s="51">
        <f t="shared" si="15"/>
        <v>0</v>
      </c>
      <c r="AR32" s="51">
        <f t="shared" si="15"/>
        <v>0</v>
      </c>
      <c r="AS32" s="51">
        <f t="shared" si="15"/>
        <v>0</v>
      </c>
      <c r="AT32" s="51">
        <f t="shared" si="15"/>
        <v>0</v>
      </c>
      <c r="AU32">
        <f>SUM(AO32:AT32)</f>
        <v>1</v>
      </c>
    </row>
    <row r="33" spans="1:41" ht="12.75">
      <c r="A33" s="39">
        <v>6</v>
      </c>
      <c r="B33" s="40" t="str">
        <f>'Girl''s Team'!B7</f>
        <v>South Lyon</v>
      </c>
      <c r="C33" s="41"/>
      <c r="D33" s="41"/>
      <c r="E33" s="41"/>
      <c r="F33" s="41"/>
      <c r="G33" s="40"/>
      <c r="H33" s="94"/>
      <c r="I33" s="41"/>
      <c r="J33" s="41"/>
      <c r="K33" s="41"/>
      <c r="L33" s="41"/>
      <c r="M33" s="41"/>
      <c r="N33" s="56"/>
      <c r="O33" s="102"/>
      <c r="P33" s="57"/>
      <c r="Q33" s="57"/>
      <c r="R33" s="58"/>
      <c r="S33" s="58"/>
      <c r="T33" s="58"/>
      <c r="U33" s="58"/>
      <c r="V33" s="94"/>
      <c r="W33" s="108"/>
      <c r="X33" s="2"/>
      <c r="Y33" s="2"/>
      <c r="Z33" s="2"/>
      <c r="AA33" s="2"/>
      <c r="AB33" s="58"/>
      <c r="AC33" s="126" t="s">
        <v>65</v>
      </c>
      <c r="AD33" s="94"/>
      <c r="AE33" s="41"/>
      <c r="AF33" s="41"/>
      <c r="AH33">
        <f>IF(B34&lt;1,0,(IF(B34&gt;B38,1,(IF(B34=B38,0,0)))))</f>
        <v>0</v>
      </c>
      <c r="AI33">
        <f aca="true" t="shared" si="16" ref="AI33:AN33">IF(B34&lt;1,0,(IF(B34&gt;B38,1,(IF(B34=B38,0,0)))))</f>
        <v>0</v>
      </c>
      <c r="AJ33">
        <f t="shared" si="16"/>
        <v>0</v>
      </c>
      <c r="AK33">
        <f t="shared" si="16"/>
        <v>0</v>
      </c>
      <c r="AL33">
        <f t="shared" si="16"/>
        <v>0</v>
      </c>
      <c r="AM33">
        <f t="shared" si="16"/>
        <v>0</v>
      </c>
      <c r="AN33">
        <f t="shared" si="16"/>
        <v>0</v>
      </c>
      <c r="AO33">
        <f>SUM(AI33:AN33)</f>
        <v>0</v>
      </c>
    </row>
    <row r="34" spans="1:41" ht="12.75">
      <c r="A34" s="101"/>
      <c r="B34" s="39">
        <v>166</v>
      </c>
      <c r="C34" s="57">
        <v>128</v>
      </c>
      <c r="D34" s="57"/>
      <c r="E34" s="58"/>
      <c r="F34" s="58"/>
      <c r="G34" s="56"/>
      <c r="H34" s="55"/>
      <c r="I34" s="41"/>
      <c r="J34" s="41"/>
      <c r="K34" s="41"/>
      <c r="L34" s="41"/>
      <c r="M34" s="41"/>
      <c r="N34" s="56"/>
      <c r="O34" s="94"/>
      <c r="P34" s="41"/>
      <c r="Q34" s="41"/>
      <c r="R34" s="41"/>
      <c r="S34" s="41"/>
      <c r="T34" s="41"/>
      <c r="U34" s="94"/>
      <c r="V34" s="94"/>
      <c r="W34" s="97" t="str">
        <f>IF(O8=" "," ",(IF($O$8=(LARGE($O$8:$O$44,4)),$P$8,(IF($O$20=(LARGE($O$8:$O$44,4)),$P$20,(IF($O$32=(LARGE($O$8:$O$44,4)),$P$32,$P$44)))))))</f>
        <v>Davison</v>
      </c>
      <c r="X34" s="40"/>
      <c r="Y34" s="40"/>
      <c r="Z34" s="40"/>
      <c r="AA34" s="40"/>
      <c r="AB34" s="40"/>
      <c r="AC34" s="127"/>
      <c r="AD34" s="94"/>
      <c r="AE34" s="41"/>
      <c r="AF34" s="41"/>
      <c r="AH34" s="51">
        <f>IF(B38&lt;1,0,(IF(B38&gt;B34,1,(IF(B38=B34,0,0)))))</f>
        <v>1</v>
      </c>
      <c r="AI34" s="51">
        <f aca="true" t="shared" si="17" ref="AI34:AN34">IF(B38&lt;1,0,(IF(B38&gt;B34,1,(IF(B38=B34,0,0)))))</f>
        <v>1</v>
      </c>
      <c r="AJ34" s="51">
        <f t="shared" si="17"/>
        <v>1</v>
      </c>
      <c r="AK34" s="51">
        <f t="shared" si="17"/>
        <v>0</v>
      </c>
      <c r="AL34" s="51">
        <f t="shared" si="17"/>
        <v>0</v>
      </c>
      <c r="AM34" s="51">
        <f t="shared" si="17"/>
        <v>0</v>
      </c>
      <c r="AN34" s="51">
        <f t="shared" si="17"/>
        <v>0</v>
      </c>
      <c r="AO34" s="51">
        <f>SUM(AI34:AN34)</f>
        <v>2</v>
      </c>
    </row>
    <row r="35" spans="1:47" ht="12.75">
      <c r="A35" s="41"/>
      <c r="B35" s="41" t="s">
        <v>52</v>
      </c>
      <c r="C35" s="41"/>
      <c r="D35" s="41"/>
      <c r="E35" s="41"/>
      <c r="F35" s="41"/>
      <c r="G35" s="56"/>
      <c r="H35" s="53">
        <f>IF(AO33=2,A33,(IF(AO33&gt;2,A33,(IF(AO34&lt;2," ",A37)))))</f>
        <v>11</v>
      </c>
      <c r="I35" s="53" t="str">
        <f>IF(AO33=2,B33,(IF(AO33&gt;2,B33,(IF(AO34&lt;2," ",B37)))))</f>
        <v>Carman Ainsworth</v>
      </c>
      <c r="J35" s="40"/>
      <c r="K35" s="40"/>
      <c r="L35" s="40"/>
      <c r="M35" s="40"/>
      <c r="N35" s="61"/>
      <c r="O35" s="94"/>
      <c r="P35" s="94"/>
      <c r="Q35" s="41"/>
      <c r="R35" s="41"/>
      <c r="S35" s="41"/>
      <c r="T35" s="41"/>
      <c r="U35" s="94"/>
      <c r="V35" s="94"/>
      <c r="W35" s="55">
        <v>168</v>
      </c>
      <c r="X35" s="94">
        <v>178</v>
      </c>
      <c r="Y35" s="94">
        <v>149</v>
      </c>
      <c r="Z35" s="94">
        <v>149</v>
      </c>
      <c r="AA35" s="94"/>
      <c r="AB35" s="94"/>
      <c r="AC35" s="127"/>
      <c r="AD35" s="94"/>
      <c r="AE35" s="41"/>
      <c r="AF35" s="41"/>
      <c r="AP35">
        <f>IF(W38&lt;W35,1,0)</f>
        <v>0</v>
      </c>
      <c r="AQ35">
        <f>IF(X38&lt;X35,1,0)</f>
        <v>0</v>
      </c>
      <c r="AR35">
        <f>IF(Y38&lt;Y35,1,0)</f>
        <v>1</v>
      </c>
      <c r="AS35">
        <f>IF(Z38&lt;Z35,1,0)</f>
        <v>1</v>
      </c>
      <c r="AT35">
        <f>IF(AA38&lt;AA35,1,0)</f>
        <v>0</v>
      </c>
      <c r="AU35">
        <f>SUM(AP35:AT35)</f>
        <v>2</v>
      </c>
    </row>
    <row r="36" spans="1:47" ht="12.75">
      <c r="A36" s="41"/>
      <c r="B36" s="41"/>
      <c r="C36" s="41"/>
      <c r="D36" s="41"/>
      <c r="E36" s="41"/>
      <c r="F36" s="41"/>
      <c r="G36" s="56"/>
      <c r="H36" s="102"/>
      <c r="I36" s="57">
        <v>144</v>
      </c>
      <c r="J36" s="39">
        <v>181</v>
      </c>
      <c r="K36" s="41">
        <v>124</v>
      </c>
      <c r="L36" s="41"/>
      <c r="M36" s="41"/>
      <c r="N36" s="41"/>
      <c r="O36" s="94"/>
      <c r="P36" s="41"/>
      <c r="Q36" s="41"/>
      <c r="R36" s="41"/>
      <c r="S36" s="41"/>
      <c r="T36" s="41"/>
      <c r="U36" s="94"/>
      <c r="V36" s="94"/>
      <c r="W36" s="3"/>
      <c r="X36" s="4"/>
      <c r="Y36" s="4"/>
      <c r="Z36" s="4"/>
      <c r="AA36" s="4"/>
      <c r="AB36" s="4"/>
      <c r="AC36" s="127"/>
      <c r="AD36" s="99"/>
      <c r="AE36" s="94"/>
      <c r="AF36" s="94"/>
      <c r="AG36" s="94"/>
      <c r="AP36">
        <f>IF(W35&lt;W38,1,0)</f>
        <v>1</v>
      </c>
      <c r="AQ36">
        <f>IF(X35&lt;X38,1,0)</f>
        <v>0</v>
      </c>
      <c r="AR36">
        <f>IF(Y35&lt;Y38,1,0)</f>
        <v>0</v>
      </c>
      <c r="AS36">
        <f>IF(Z35&lt;Z38,1,0)</f>
        <v>0</v>
      </c>
      <c r="AT36">
        <f>IF(AA35&lt;AA38,1,0)</f>
        <v>0</v>
      </c>
      <c r="AU36">
        <f>SUM(AP36:AT36)</f>
        <v>1</v>
      </c>
    </row>
    <row r="37" spans="1:33" ht="12.75">
      <c r="A37" s="39">
        <v>11</v>
      </c>
      <c r="B37" s="54" t="str">
        <f>'Girl''s Team'!B12</f>
        <v>Carman Ainsworth</v>
      </c>
      <c r="C37" s="54"/>
      <c r="D37" s="54"/>
      <c r="E37" s="54"/>
      <c r="F37" s="40"/>
      <c r="G37" s="61"/>
      <c r="H37" s="94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94"/>
      <c r="V37" s="94"/>
      <c r="W37" s="97" t="str">
        <f>IF(W44="","",(IF(W41&gt;W44,W40,W43)))</f>
        <v>Sterling Heights Stevenson</v>
      </c>
      <c r="X37" s="40"/>
      <c r="Y37" s="40"/>
      <c r="Z37" s="40"/>
      <c r="AA37" s="40"/>
      <c r="AB37" s="63"/>
      <c r="AC37" s="127"/>
      <c r="AD37" s="106"/>
      <c r="AE37" s="41"/>
      <c r="AF37" s="41"/>
      <c r="AG37" s="41"/>
    </row>
    <row r="38" spans="1:32" ht="12.75">
      <c r="A38" s="101"/>
      <c r="B38" s="39">
        <v>173</v>
      </c>
      <c r="C38" s="39">
        <v>135</v>
      </c>
      <c r="D38" s="39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94"/>
      <c r="V38" s="98" t="str">
        <f>IF(AZ33=2,P32,(IF(AZ33&gt;2,P32,(IF(AZ40&lt;2," ",P44)))))</f>
        <v> </v>
      </c>
      <c r="W38" s="97">
        <v>175</v>
      </c>
      <c r="X38" s="40">
        <v>178</v>
      </c>
      <c r="Y38" s="40">
        <v>73</v>
      </c>
      <c r="Z38" s="40">
        <v>138</v>
      </c>
      <c r="AA38" s="40"/>
      <c r="AB38" s="62"/>
      <c r="AC38" s="128"/>
      <c r="AD38" s="94"/>
      <c r="AE38" s="41"/>
      <c r="AF38" s="41"/>
    </row>
    <row r="39" spans="1:41" ht="12.75">
      <c r="A39" s="39">
        <v>7</v>
      </c>
      <c r="B39" s="40" t="str">
        <f>'Girl''s Team'!B8</f>
        <v>L'Anse Creuse North</v>
      </c>
      <c r="C39" s="41"/>
      <c r="D39" s="41"/>
      <c r="E39" s="41"/>
      <c r="F39" s="41"/>
      <c r="G39" s="40"/>
      <c r="H39" s="94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94"/>
      <c r="V39" s="96"/>
      <c r="W39" s="95"/>
      <c r="X39" s="58"/>
      <c r="Y39" s="58"/>
      <c r="Z39" s="58"/>
      <c r="AA39" s="58"/>
      <c r="AB39" s="58"/>
      <c r="AC39" s="129" t="s">
        <v>64</v>
      </c>
      <c r="AD39" s="94"/>
      <c r="AE39" s="41"/>
      <c r="AF39" s="41"/>
      <c r="AH39">
        <f>IF(B40&lt;1,0,(IF(B40&gt;B44,1,(IF(B40=B44,0,0)))))</f>
        <v>0</v>
      </c>
      <c r="AI39">
        <f aca="true" t="shared" si="18" ref="AI39:AN39">IF(B40&lt;1,0,(IF(B40&gt;B44,1,(IF(B40=B44,0,0)))))</f>
        <v>0</v>
      </c>
      <c r="AJ39">
        <f t="shared" si="18"/>
        <v>0</v>
      </c>
      <c r="AK39">
        <f t="shared" si="18"/>
        <v>0</v>
      </c>
      <c r="AL39">
        <f t="shared" si="18"/>
        <v>0</v>
      </c>
      <c r="AM39">
        <f t="shared" si="18"/>
        <v>0</v>
      </c>
      <c r="AN39">
        <f t="shared" si="18"/>
        <v>0</v>
      </c>
      <c r="AO39">
        <f>SUM(AI39:AN39)</f>
        <v>0</v>
      </c>
    </row>
    <row r="40" spans="1:41" ht="12.75">
      <c r="A40" s="101"/>
      <c r="B40" s="39">
        <v>140</v>
      </c>
      <c r="C40" s="57">
        <v>166</v>
      </c>
      <c r="D40" s="57"/>
      <c r="E40" s="58"/>
      <c r="F40" s="58"/>
      <c r="G40" s="56"/>
      <c r="H40" s="94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94"/>
      <c r="V40" s="94"/>
      <c r="W40" s="97" t="str">
        <f>IF(O8=" "," ",(IF($O$8=(LARGE($O$8:$O$44,3)),$P$8,(IF($O$20=(LARGE($O$8:$O$44,3)),$P$20,(IF($O$32=(LARGE($O$8:$O$44,3)),$P$32,$P$44)))))))</f>
        <v>Sterling Heights Stevenson</v>
      </c>
      <c r="X40" s="40"/>
      <c r="Y40" s="40"/>
      <c r="Z40" s="40"/>
      <c r="AA40" s="40"/>
      <c r="AB40" s="40"/>
      <c r="AC40" s="130"/>
      <c r="AD40" s="94"/>
      <c r="AE40" s="41"/>
      <c r="AF40" s="41"/>
      <c r="AH40" s="51">
        <f>IF(B44&lt;1,0,(IF(B44&gt;B40,1,(IF(B44=B40,0,0)))))</f>
        <v>1</v>
      </c>
      <c r="AI40" s="51">
        <f aca="true" t="shared" si="19" ref="AI40:AN40">IF(B44&lt;1,0,(IF(B44&gt;B40,1,(IF(B44=B40,0,0)))))</f>
        <v>1</v>
      </c>
      <c r="AJ40" s="51">
        <f t="shared" si="19"/>
        <v>1</v>
      </c>
      <c r="AK40" s="51">
        <f t="shared" si="19"/>
        <v>0</v>
      </c>
      <c r="AL40" s="51">
        <f t="shared" si="19"/>
        <v>0</v>
      </c>
      <c r="AM40" s="51">
        <f t="shared" si="19"/>
        <v>0</v>
      </c>
      <c r="AN40" s="51">
        <f t="shared" si="19"/>
        <v>0</v>
      </c>
      <c r="AO40" s="51">
        <f>SUM(AI40:AN40)</f>
        <v>2</v>
      </c>
    </row>
    <row r="41" spans="1:47" ht="12.75">
      <c r="A41" s="41"/>
      <c r="B41" s="41" t="s">
        <v>53</v>
      </c>
      <c r="C41" s="41"/>
      <c r="D41" s="41"/>
      <c r="E41" s="41"/>
      <c r="F41" s="41"/>
      <c r="G41" s="56"/>
      <c r="H41" s="53">
        <f>IF(AO39=2,A39,(IF(AO39&gt;2,A39,(IF(AO40&lt;2," ",A43)))))</f>
        <v>10</v>
      </c>
      <c r="I41" s="53" t="str">
        <f>IF(AO39=2,B39,(IF(AO39&gt;2,B39,(IF(AO40&lt;2," ",B43)))))</f>
        <v>Sturgis</v>
      </c>
      <c r="J41" s="54"/>
      <c r="K41" s="41"/>
      <c r="L41" s="41"/>
      <c r="M41" s="41"/>
      <c r="N41" s="40"/>
      <c r="O41" s="94"/>
      <c r="P41" s="41"/>
      <c r="Q41" s="41"/>
      <c r="R41" s="41"/>
      <c r="S41" s="41"/>
      <c r="T41" s="41"/>
      <c r="U41" s="94"/>
      <c r="V41" s="94"/>
      <c r="W41" s="55">
        <v>166</v>
      </c>
      <c r="X41" s="94"/>
      <c r="Y41" s="94"/>
      <c r="Z41" s="94"/>
      <c r="AA41" s="94"/>
      <c r="AB41" s="94"/>
      <c r="AC41" s="130"/>
      <c r="AD41" s="99"/>
      <c r="AE41" s="94"/>
      <c r="AF41" s="94"/>
      <c r="AG41" s="4"/>
      <c r="AO41">
        <f aca="true" t="shared" si="20" ref="AO41:AT41">IF(I42&lt;1,0,(IF(I42&gt;I48,1,(IF(I42=I48,0,0)))))</f>
        <v>0</v>
      </c>
      <c r="AP41">
        <f t="shared" si="20"/>
        <v>1</v>
      </c>
      <c r="AQ41">
        <f t="shared" si="20"/>
        <v>1</v>
      </c>
      <c r="AR41">
        <f t="shared" si="20"/>
        <v>0</v>
      </c>
      <c r="AS41">
        <f t="shared" si="20"/>
        <v>0</v>
      </c>
      <c r="AT41">
        <f t="shared" si="20"/>
        <v>0</v>
      </c>
      <c r="AU41">
        <f>SUM(AO41:AT41)</f>
        <v>2</v>
      </c>
    </row>
    <row r="42" spans="1:46" ht="12.75">
      <c r="A42" s="41"/>
      <c r="B42" s="41"/>
      <c r="C42" s="41"/>
      <c r="D42" s="41"/>
      <c r="E42" s="41"/>
      <c r="F42" s="41"/>
      <c r="G42" s="56"/>
      <c r="H42" s="102"/>
      <c r="I42" s="57">
        <v>126</v>
      </c>
      <c r="J42" s="57">
        <v>181</v>
      </c>
      <c r="K42" s="58">
        <v>176</v>
      </c>
      <c r="L42" s="58"/>
      <c r="M42" s="58"/>
      <c r="N42" s="56"/>
      <c r="O42" s="94"/>
      <c r="P42" s="41"/>
      <c r="Q42" s="41"/>
      <c r="R42" s="41"/>
      <c r="S42" s="41"/>
      <c r="T42" s="41"/>
      <c r="U42" s="94"/>
      <c r="V42" s="94"/>
      <c r="W42" s="55"/>
      <c r="X42" s="94"/>
      <c r="Y42" s="94"/>
      <c r="Z42" s="94"/>
      <c r="AA42" s="94"/>
      <c r="AB42" s="106"/>
      <c r="AC42" s="130"/>
      <c r="AD42" s="106"/>
      <c r="AE42" s="41"/>
      <c r="AF42" s="41"/>
      <c r="AN42" s="51"/>
      <c r="AO42" s="51"/>
      <c r="AP42" s="51"/>
      <c r="AQ42" s="51"/>
      <c r="AR42" s="51"/>
      <c r="AS42" s="51"/>
      <c r="AT42" s="51"/>
    </row>
    <row r="43" spans="1:30" ht="12.75">
      <c r="A43" s="39">
        <v>10</v>
      </c>
      <c r="B43" s="54" t="str">
        <f>'Girl''s Team'!B11</f>
        <v>Sturgis</v>
      </c>
      <c r="C43" s="54"/>
      <c r="D43" s="40"/>
      <c r="E43" s="40"/>
      <c r="F43" s="40"/>
      <c r="G43" s="40"/>
      <c r="H43" s="55"/>
      <c r="I43" s="94"/>
      <c r="J43" s="41"/>
      <c r="K43" s="41"/>
      <c r="L43" s="41"/>
      <c r="M43" s="41"/>
      <c r="N43" s="56"/>
      <c r="O43" s="94"/>
      <c r="P43" s="94"/>
      <c r="Q43" s="41"/>
      <c r="R43" s="41"/>
      <c r="S43" s="41"/>
      <c r="T43" s="41"/>
      <c r="U43" s="94"/>
      <c r="V43" s="94"/>
      <c r="W43" s="97" t="str">
        <f>IF(W50="","",(IF(W47&gt;W50,W46,W49)))</f>
        <v>Sturgis</v>
      </c>
      <c r="X43" s="40"/>
      <c r="Y43" s="40"/>
      <c r="Z43" s="40"/>
      <c r="AA43" s="40"/>
      <c r="AB43" s="62"/>
      <c r="AC43" s="130"/>
      <c r="AD43" s="4"/>
    </row>
    <row r="44" spans="1:47" ht="12.75">
      <c r="A44" s="101"/>
      <c r="B44" s="39">
        <v>145</v>
      </c>
      <c r="C44" s="39">
        <v>190</v>
      </c>
      <c r="D44" s="39"/>
      <c r="E44" s="41"/>
      <c r="F44" s="41"/>
      <c r="G44" s="41"/>
      <c r="H44" s="41"/>
      <c r="I44" s="41" t="s">
        <v>323</v>
      </c>
      <c r="J44" s="41"/>
      <c r="K44" s="41"/>
      <c r="L44" s="41"/>
      <c r="M44" s="41"/>
      <c r="N44" s="56"/>
      <c r="O44" s="53">
        <f>IF(AU41=2,H41,(IF(AU41&gt;2,H41,(IF(AU44&lt;2," ",H47)))))</f>
        <v>10</v>
      </c>
      <c r="P44" s="53" t="str">
        <f>IF(AU41=2,I41,(IF(AU41&gt;2,I41,(IF(AU44&lt;2," ",I47)))))</f>
        <v>Sturgis</v>
      </c>
      <c r="Q44" s="40"/>
      <c r="R44" s="40"/>
      <c r="S44" s="40"/>
      <c r="T44" s="40"/>
      <c r="U44" s="40"/>
      <c r="V44" s="94"/>
      <c r="W44" s="97">
        <v>155</v>
      </c>
      <c r="X44" s="40"/>
      <c r="Y44" s="40"/>
      <c r="Z44" s="40"/>
      <c r="AA44" s="40"/>
      <c r="AB44" s="40"/>
      <c r="AC44" s="131"/>
      <c r="AD44" s="94"/>
      <c r="AE44" s="41"/>
      <c r="AF44" s="41"/>
      <c r="AG44" s="41"/>
      <c r="AO44" s="51">
        <f aca="true" t="shared" si="21" ref="AO44:AT44">IF(I48&lt;1,0,(IF(I48&gt;I42,1,(IF(I48=I42,0,0)))))</f>
        <v>1</v>
      </c>
      <c r="AP44" s="51">
        <f t="shared" si="21"/>
        <v>0</v>
      </c>
      <c r="AQ44" s="51">
        <f t="shared" si="21"/>
        <v>0</v>
      </c>
      <c r="AR44" s="51">
        <f t="shared" si="21"/>
        <v>0</v>
      </c>
      <c r="AS44" s="51">
        <f t="shared" si="21"/>
        <v>0</v>
      </c>
      <c r="AT44" s="51">
        <f t="shared" si="21"/>
        <v>0</v>
      </c>
      <c r="AU44">
        <f>SUM(AO44:AT44)</f>
        <v>1</v>
      </c>
    </row>
    <row r="45" spans="1:41" ht="12.75">
      <c r="A45" s="39">
        <v>2</v>
      </c>
      <c r="B45" s="40" t="str">
        <f>'Girl''s Team'!B3</f>
        <v>Battle Creek Pennfield</v>
      </c>
      <c r="C45" s="41"/>
      <c r="D45" s="41"/>
      <c r="E45" s="41"/>
      <c r="F45" s="41"/>
      <c r="G45" s="40"/>
      <c r="H45" s="94"/>
      <c r="I45" s="41"/>
      <c r="J45" s="41"/>
      <c r="K45" s="41"/>
      <c r="L45" s="41"/>
      <c r="M45" s="41"/>
      <c r="N45" s="56"/>
      <c r="O45" s="102"/>
      <c r="P45" s="57"/>
      <c r="Q45" s="39"/>
      <c r="R45" s="41"/>
      <c r="S45" s="41"/>
      <c r="T45" s="41"/>
      <c r="U45" s="41"/>
      <c r="V45" s="99" t="str">
        <f>IF(V14=" "," ",(IF(V14=P8,P20,P8)))</f>
        <v> </v>
      </c>
      <c r="W45" s="95"/>
      <c r="X45" s="58"/>
      <c r="Y45" s="58"/>
      <c r="Z45" s="58"/>
      <c r="AA45" s="58"/>
      <c r="AB45" s="58"/>
      <c r="AC45" s="129" t="s">
        <v>58</v>
      </c>
      <c r="AD45" s="94"/>
      <c r="AE45" s="41"/>
      <c r="AF45" s="41"/>
      <c r="AG45" s="41"/>
      <c r="AI45">
        <f aca="true" t="shared" si="22" ref="AI45:AN45">IF(B46&lt;1,0,(IF(B46&gt;B50,1,(IF(B46=B50,0,0)))))</f>
        <v>1</v>
      </c>
      <c r="AJ45">
        <f t="shared" si="22"/>
        <v>1</v>
      </c>
      <c r="AK45">
        <f t="shared" si="22"/>
        <v>0</v>
      </c>
      <c r="AL45">
        <f t="shared" si="22"/>
        <v>0</v>
      </c>
      <c r="AM45">
        <f t="shared" si="22"/>
        <v>0</v>
      </c>
      <c r="AN45">
        <f t="shared" si="22"/>
        <v>0</v>
      </c>
      <c r="AO45">
        <f>SUM(AI45:AN45)</f>
        <v>2</v>
      </c>
    </row>
    <row r="46" spans="1:58" ht="12.75">
      <c r="A46" s="101"/>
      <c r="B46" s="39">
        <v>146</v>
      </c>
      <c r="C46" s="57">
        <v>167</v>
      </c>
      <c r="D46" s="58"/>
      <c r="E46" s="58"/>
      <c r="F46" s="58"/>
      <c r="G46" s="56"/>
      <c r="H46" s="94"/>
      <c r="I46" s="41"/>
      <c r="J46" s="41"/>
      <c r="K46" s="41"/>
      <c r="L46" s="41"/>
      <c r="M46" s="41"/>
      <c r="N46" s="56"/>
      <c r="O46" s="94"/>
      <c r="P46" s="41"/>
      <c r="Q46" s="41"/>
      <c r="R46" s="41"/>
      <c r="S46" s="41"/>
      <c r="T46" s="41"/>
      <c r="U46" s="41"/>
      <c r="V46" s="96"/>
      <c r="W46" s="97" t="str">
        <f>IF(O8=" "," ",(IF($O$8=(LARGE($O$8:$O$44,2)),$P$8,(IF($O$20=(LARGE($O$8:$O$44,2)),$P$20,(IF($O$32=(LARGE($O$8:$O$44,2)),$P$32,$P$44)))))))</f>
        <v>Bay City Western</v>
      </c>
      <c r="X46" s="40"/>
      <c r="Y46" s="40"/>
      <c r="Z46" s="40"/>
      <c r="AA46" s="40"/>
      <c r="AB46" s="40"/>
      <c r="AC46" s="130"/>
      <c r="AD46" s="94"/>
      <c r="AE46" s="41"/>
      <c r="AF46" s="41"/>
      <c r="AG46" s="41"/>
      <c r="AI46" s="51">
        <f aca="true" t="shared" si="23" ref="AI46:AN46">IF(B50&lt;1,0,(IF(B50&gt;B46,1,(IF(B50=B46,0,0)))))</f>
        <v>0</v>
      </c>
      <c r="AJ46" s="51">
        <f t="shared" si="23"/>
        <v>0</v>
      </c>
      <c r="AK46" s="51">
        <f t="shared" si="23"/>
        <v>0</v>
      </c>
      <c r="AL46" s="51">
        <f t="shared" si="23"/>
        <v>0</v>
      </c>
      <c r="AM46" s="51">
        <f t="shared" si="23"/>
        <v>0</v>
      </c>
      <c r="AN46" s="51">
        <f t="shared" si="23"/>
        <v>0</v>
      </c>
      <c r="AO46" s="51">
        <f>SUM(AI46:AN46)</f>
        <v>0</v>
      </c>
      <c r="BA46" s="51"/>
      <c r="BB46" s="51"/>
      <c r="BC46" s="51"/>
      <c r="BD46" s="51"/>
      <c r="BE46" s="51"/>
      <c r="BF46" s="51"/>
    </row>
    <row r="47" spans="1:30" ht="12.75">
      <c r="A47" s="41"/>
      <c r="B47" s="41" t="s">
        <v>59</v>
      </c>
      <c r="C47" s="41"/>
      <c r="D47" s="41"/>
      <c r="E47" s="41"/>
      <c r="F47" s="41"/>
      <c r="G47" s="56"/>
      <c r="H47" s="53">
        <f>IF(AO45=2,A45,(IF(AO45&gt;2,A45,(IF(AO46&lt;2," ",A49)))))</f>
        <v>2</v>
      </c>
      <c r="I47" s="53" t="str">
        <f>IF(AO45=2,B45,(IF(AO45&gt;2,B45,(IF(AO46&lt;2," ",B49)))))</f>
        <v>Battle Creek Pennfield</v>
      </c>
      <c r="J47" s="40"/>
      <c r="K47" s="40"/>
      <c r="L47" s="40"/>
      <c r="M47" s="40"/>
      <c r="N47" s="61"/>
      <c r="O47" s="94"/>
      <c r="P47" s="41"/>
      <c r="Q47" s="41"/>
      <c r="R47" s="41"/>
      <c r="S47" s="41"/>
      <c r="T47" s="41"/>
      <c r="U47" s="41"/>
      <c r="V47" s="94"/>
      <c r="W47" s="107">
        <v>154</v>
      </c>
      <c r="X47" s="94"/>
      <c r="Y47" s="94"/>
      <c r="Z47" s="94"/>
      <c r="AA47" s="94"/>
      <c r="AB47" s="94"/>
      <c r="AC47" s="130"/>
      <c r="AD47" s="4"/>
    </row>
    <row r="48" spans="1:30" ht="12.75">
      <c r="A48" s="41"/>
      <c r="B48" s="41"/>
      <c r="C48" s="41"/>
      <c r="D48" s="41"/>
      <c r="E48" s="41"/>
      <c r="F48" s="41"/>
      <c r="G48" s="56"/>
      <c r="H48" s="102"/>
      <c r="I48" s="57">
        <v>152</v>
      </c>
      <c r="J48" s="39">
        <v>126</v>
      </c>
      <c r="K48" s="41">
        <v>162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94"/>
      <c r="W48" s="55"/>
      <c r="X48" s="94"/>
      <c r="Y48" s="94"/>
      <c r="Z48" s="94"/>
      <c r="AA48" s="94"/>
      <c r="AB48" s="4"/>
      <c r="AC48" s="130"/>
      <c r="AD48" s="4"/>
    </row>
    <row r="49" spans="1:33" ht="12.75">
      <c r="A49" s="39">
        <v>15</v>
      </c>
      <c r="B49" s="54" t="str">
        <f>'Girl''s Team'!B16</f>
        <v>Bay City All Saints</v>
      </c>
      <c r="C49" s="54"/>
      <c r="D49" s="54"/>
      <c r="E49" s="40"/>
      <c r="F49" s="40"/>
      <c r="G49" s="61"/>
      <c r="H49" s="94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99" t="str">
        <f>IF(V38=" "," ",(IF(V38=P32,P44,P32)))</f>
        <v> </v>
      </c>
      <c r="W49" s="97" t="str">
        <f>IF(O8=" "," ",(IF($O$8=(LARGE($O$8:$O$44,1)),$P$8,(IF($O$20=(LARGE($O$8:$O$44,1)),$P$20,(IF($O$32=(LARGE($O$8:$O$44,1)),$P$32,$P$44)))))))</f>
        <v>Sturgis</v>
      </c>
      <c r="X49" s="40"/>
      <c r="Y49" s="40"/>
      <c r="Z49" s="40"/>
      <c r="AA49" s="40"/>
      <c r="AB49" s="6"/>
      <c r="AC49" s="130"/>
      <c r="AD49" s="94"/>
      <c r="AE49" s="41"/>
      <c r="AF49" s="41"/>
      <c r="AG49" s="41"/>
    </row>
    <row r="50" spans="1:32" ht="12.75">
      <c r="A50" s="101"/>
      <c r="B50" s="39">
        <v>107</v>
      </c>
      <c r="C50" s="39">
        <v>133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96"/>
      <c r="W50" s="109">
        <v>157</v>
      </c>
      <c r="X50" s="54"/>
      <c r="Y50" s="40"/>
      <c r="Z50" s="40"/>
      <c r="AA50" s="40"/>
      <c r="AB50" s="40"/>
      <c r="AC50" s="131"/>
      <c r="AD50" s="94"/>
      <c r="AE50" s="41"/>
      <c r="AF50" s="41"/>
    </row>
  </sheetData>
  <sheetProtection/>
  <mergeCells count="4">
    <mergeCell ref="AC45:AC50"/>
    <mergeCell ref="W31:AC32"/>
    <mergeCell ref="AC33:AC38"/>
    <mergeCell ref="AC39:AC44"/>
  </mergeCells>
  <printOptions/>
  <pageMargins left="0.75" right="0.73" top="0.67" bottom="0.72" header="0.5" footer="0.5"/>
  <pageSetup fitToHeight="1" fitToWidth="1" orientation="landscape" scale="83" r:id="rId2"/>
  <headerFooter alignWithMargins="0">
    <oddHeader>&amp;L&amp;"Arial,Bold"&amp;12Bay Regional
Medical Center&amp;C&amp;"Arial,Bold"&amp;14Bangor John Glenn
Holiday Invitational
Girls Final&amp;R&amp;"Arial,Bold"&amp;12Monitor Lanes
Bay City, Michigan
December 27, 2008</oddHeader>
  </headerFooter>
  <colBreaks count="1" manualBreakCount="1">
    <brk id="3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U400"/>
  <sheetViews>
    <sheetView zoomScale="50" zoomScaleNormal="50" zoomScaleSheetLayoutView="50" zoomScalePageLayoutView="0" workbookViewId="0" topLeftCell="A91">
      <selection activeCell="L103" sqref="L103"/>
    </sheetView>
  </sheetViews>
  <sheetFormatPr defaultColWidth="9.140625" defaultRowHeight="12.75"/>
  <cols>
    <col min="1" max="1" width="5.7109375" style="65" customWidth="1"/>
    <col min="2" max="2" width="40.8515625" style="21" customWidth="1"/>
    <col min="3" max="5" width="10.28125" style="0" customWidth="1"/>
    <col min="6" max="9" width="10.28125" style="14" customWidth="1"/>
    <col min="10" max="10" width="13.57421875" style="14" customWidth="1"/>
    <col min="11" max="11" width="5.7109375" style="0" customWidth="1"/>
    <col min="12" max="12" width="40.8515625" style="0" customWidth="1"/>
    <col min="13" max="19" width="10.28125" style="0" customWidth="1"/>
    <col min="20" max="20" width="13.57421875" style="0" customWidth="1"/>
  </cols>
  <sheetData>
    <row r="1" spans="1:20" ht="30" customHeight="1">
      <c r="A1" s="141" t="s">
        <v>36</v>
      </c>
      <c r="B1" s="141"/>
      <c r="C1" s="141"/>
      <c r="D1" s="8"/>
      <c r="E1" s="141" t="s">
        <v>13</v>
      </c>
      <c r="F1" s="141"/>
      <c r="G1" s="116" t="str">
        <f>Input!C2</f>
        <v>South Lyon East</v>
      </c>
      <c r="H1" s="9"/>
      <c r="I1" s="9"/>
      <c r="J1" s="10"/>
      <c r="K1" s="141" t="s">
        <v>36</v>
      </c>
      <c r="L1" s="141"/>
      <c r="M1" s="141"/>
      <c r="N1" s="8"/>
      <c r="O1" s="141" t="s">
        <v>13</v>
      </c>
      <c r="P1" s="141"/>
      <c r="Q1" s="116" t="str">
        <f>Input!Q2</f>
        <v>South Lyon East</v>
      </c>
      <c r="R1" s="9"/>
      <c r="S1" s="9"/>
      <c r="T1" s="10"/>
    </row>
    <row r="2" spans="1:20" ht="30" customHeight="1">
      <c r="A2" s="11"/>
      <c r="B2" s="12" t="s">
        <v>0</v>
      </c>
      <c r="C2" s="7" t="s">
        <v>2</v>
      </c>
      <c r="D2" s="7" t="s">
        <v>3</v>
      </c>
      <c r="E2" s="7" t="s">
        <v>4</v>
      </c>
      <c r="F2" s="13"/>
      <c r="G2" s="13"/>
      <c r="H2" s="76"/>
      <c r="I2" s="76"/>
      <c r="J2" s="77"/>
      <c r="K2" s="11"/>
      <c r="L2" s="12" t="s">
        <v>0</v>
      </c>
      <c r="M2" s="7" t="s">
        <v>2</v>
      </c>
      <c r="N2" s="7" t="s">
        <v>3</v>
      </c>
      <c r="O2" s="7" t="s">
        <v>4</v>
      </c>
      <c r="P2" s="13"/>
      <c r="Q2" s="13"/>
      <c r="R2" s="13"/>
      <c r="S2" s="13"/>
      <c r="T2" s="14"/>
    </row>
    <row r="3" spans="1:20" ht="30" customHeight="1">
      <c r="A3" s="11"/>
      <c r="B3" s="15" t="str">
        <f>Input!B2</f>
        <v>Thomas Kliein</v>
      </c>
      <c r="C3" s="15"/>
      <c r="D3" s="15"/>
      <c r="E3" s="15"/>
      <c r="K3" s="11"/>
      <c r="L3" s="15" t="str">
        <f>Input!P2</f>
        <v>Madelyn Guzick</v>
      </c>
      <c r="M3" s="15"/>
      <c r="N3" s="15"/>
      <c r="O3" s="15"/>
      <c r="P3" s="14"/>
      <c r="Q3" s="14"/>
      <c r="R3" s="14"/>
      <c r="S3" s="14"/>
      <c r="T3" s="14"/>
    </row>
    <row r="4" spans="1:20" ht="30" customHeight="1">
      <c r="A4" s="11" t="s">
        <v>27</v>
      </c>
      <c r="B4" s="15" t="str">
        <f>Input!B3</f>
        <v>Ben Houck</v>
      </c>
      <c r="C4" s="15"/>
      <c r="D4" s="15"/>
      <c r="E4" s="15"/>
      <c r="K4" s="11" t="s">
        <v>27</v>
      </c>
      <c r="L4" s="15" t="str">
        <f>Input!P3</f>
        <v>Ashton Rider</v>
      </c>
      <c r="M4" s="15"/>
      <c r="N4" s="15"/>
      <c r="O4" s="15"/>
      <c r="P4" s="14"/>
      <c r="Q4" s="14"/>
      <c r="R4" s="14"/>
      <c r="S4" s="14"/>
      <c r="T4" s="14"/>
    </row>
    <row r="5" spans="1:20" ht="30" customHeight="1">
      <c r="A5" s="11" t="s">
        <v>28</v>
      </c>
      <c r="B5" s="15" t="str">
        <f>Input!B4</f>
        <v>Michael Louvar</v>
      </c>
      <c r="C5" s="15"/>
      <c r="D5" s="15"/>
      <c r="E5" s="15"/>
      <c r="K5" s="11" t="s">
        <v>28</v>
      </c>
      <c r="L5" s="15" t="str">
        <f>Input!P4</f>
        <v>Ashley Barati</v>
      </c>
      <c r="M5" s="15"/>
      <c r="N5" s="15"/>
      <c r="O5" s="15"/>
      <c r="P5" s="14"/>
      <c r="Q5" s="14"/>
      <c r="R5" s="14"/>
      <c r="S5" s="14"/>
      <c r="T5" s="14"/>
    </row>
    <row r="6" spans="1:20" ht="30" customHeight="1">
      <c r="A6" s="11" t="s">
        <v>29</v>
      </c>
      <c r="B6" s="15" t="str">
        <f>Input!B5</f>
        <v>Kyle Cameon</v>
      </c>
      <c r="C6" s="15"/>
      <c r="D6" s="15"/>
      <c r="E6" s="15"/>
      <c r="K6" s="11" t="s">
        <v>29</v>
      </c>
      <c r="L6" s="15" t="str">
        <f>Input!P5</f>
        <v>Courtney Yaldoo</v>
      </c>
      <c r="M6" s="15"/>
      <c r="N6" s="15"/>
      <c r="O6" s="15"/>
      <c r="P6" s="14"/>
      <c r="Q6" s="14"/>
      <c r="R6" s="14"/>
      <c r="S6" s="14"/>
      <c r="T6" s="14"/>
    </row>
    <row r="7" spans="1:20" ht="30" customHeight="1">
      <c r="A7" s="11" t="s">
        <v>30</v>
      </c>
      <c r="B7" s="15" t="str">
        <f>Input!B6</f>
        <v>Dalton Cherry</v>
      </c>
      <c r="C7" s="15"/>
      <c r="D7" s="15"/>
      <c r="E7" s="15"/>
      <c r="K7" s="11" t="s">
        <v>30</v>
      </c>
      <c r="L7" s="15" t="str">
        <f>Input!P6</f>
        <v>Anna Knechtel</v>
      </c>
      <c r="M7" s="15"/>
      <c r="N7" s="15"/>
      <c r="O7" s="15"/>
      <c r="P7" s="14"/>
      <c r="Q7" s="14"/>
      <c r="R7" s="14"/>
      <c r="S7" s="14"/>
      <c r="T7" s="14"/>
    </row>
    <row r="8" spans="1:20" ht="30" customHeight="1">
      <c r="A8" s="11"/>
      <c r="B8" s="15" t="str">
        <f>Input!B7</f>
        <v>Kendon Hamblin</v>
      </c>
      <c r="C8" s="15"/>
      <c r="D8" s="15"/>
      <c r="E8" s="15"/>
      <c r="K8" s="11"/>
      <c r="L8" s="15" t="str">
        <f>Input!P7</f>
        <v>Kierra Hamblin</v>
      </c>
      <c r="M8" s="15"/>
      <c r="N8" s="15"/>
      <c r="O8" s="15"/>
      <c r="P8" s="14"/>
      <c r="Q8" s="14"/>
      <c r="R8" s="14"/>
      <c r="S8" s="14"/>
      <c r="T8" s="14"/>
    </row>
    <row r="9" spans="1:20" ht="30" customHeight="1">
      <c r="A9" s="11">
        <f>Input!A10</f>
        <v>21</v>
      </c>
      <c r="B9" s="15" t="str">
        <f>Input!B8</f>
        <v>Matt Sroka</v>
      </c>
      <c r="C9" s="15"/>
      <c r="D9" s="15"/>
      <c r="E9" s="15"/>
      <c r="K9" s="11">
        <f>Input!O10</f>
        <v>1</v>
      </c>
      <c r="L9" s="15" t="str">
        <f>Input!P8</f>
        <v>SS</v>
      </c>
      <c r="M9" s="15"/>
      <c r="N9" s="15"/>
      <c r="O9" s="15"/>
      <c r="P9" s="14"/>
      <c r="Q9" s="14"/>
      <c r="R9" s="14"/>
      <c r="S9" s="14"/>
      <c r="T9" s="14"/>
    </row>
    <row r="10" spans="1:20" ht="30" customHeight="1">
      <c r="A10" s="11"/>
      <c r="B10" s="15" t="str">
        <f>Input!B9</f>
        <v>SS</v>
      </c>
      <c r="C10" s="15"/>
      <c r="D10" s="15"/>
      <c r="E10" s="15"/>
      <c r="K10" s="11"/>
      <c r="L10" s="15" t="str">
        <f>Input!P9</f>
        <v>SS</v>
      </c>
      <c r="M10" s="15"/>
      <c r="N10" s="15"/>
      <c r="O10" s="15"/>
      <c r="P10" s="14"/>
      <c r="Q10" s="14"/>
      <c r="R10" s="14"/>
      <c r="S10" s="14"/>
      <c r="T10" s="14"/>
    </row>
    <row r="11" spans="1:20" ht="30" customHeight="1">
      <c r="A11" s="11"/>
      <c r="B11" s="15" t="str">
        <f>Input!B10</f>
        <v>SS</v>
      </c>
      <c r="C11" s="15"/>
      <c r="D11" s="15"/>
      <c r="E11" s="15"/>
      <c r="F11" s="69" t="s">
        <v>34</v>
      </c>
      <c r="G11" s="69" t="s">
        <v>34</v>
      </c>
      <c r="H11" s="69" t="s">
        <v>34</v>
      </c>
      <c r="I11" s="75" t="s">
        <v>26</v>
      </c>
      <c r="J11" s="66"/>
      <c r="K11" s="11"/>
      <c r="L11" s="15" t="str">
        <f>Input!P10</f>
        <v>SS</v>
      </c>
      <c r="M11" s="15"/>
      <c r="N11" s="15"/>
      <c r="O11" s="15"/>
      <c r="P11" s="69" t="s">
        <v>34</v>
      </c>
      <c r="Q11" s="69" t="s">
        <v>34</v>
      </c>
      <c r="R11" s="69" t="s">
        <v>34</v>
      </c>
      <c r="S11" s="75" t="s">
        <v>26</v>
      </c>
      <c r="T11" s="66"/>
    </row>
    <row r="12" spans="1:20" ht="30" customHeight="1">
      <c r="A12" s="11"/>
      <c r="B12" s="15" t="str">
        <f>Input!B11</f>
        <v>SS</v>
      </c>
      <c r="C12" s="15"/>
      <c r="D12" s="15"/>
      <c r="E12" s="15"/>
      <c r="F12" s="80"/>
      <c r="G12" s="80"/>
      <c r="H12" s="80"/>
      <c r="I12" s="68" t="s">
        <v>35</v>
      </c>
      <c r="J12" s="67" t="s">
        <v>20</v>
      </c>
      <c r="K12" s="11"/>
      <c r="L12" s="15" t="str">
        <f>Input!P11</f>
        <v>SS</v>
      </c>
      <c r="M12" s="15"/>
      <c r="N12" s="15"/>
      <c r="O12" s="15"/>
      <c r="P12" s="80"/>
      <c r="Q12" s="80"/>
      <c r="R12" s="80"/>
      <c r="S12" s="68" t="s">
        <v>35</v>
      </c>
      <c r="T12" s="67" t="s">
        <v>20</v>
      </c>
    </row>
    <row r="13" spans="1:20" ht="30" customHeight="1">
      <c r="A13" s="11"/>
      <c r="B13" s="17"/>
      <c r="C13" s="15"/>
      <c r="D13" s="15"/>
      <c r="E13" s="15"/>
      <c r="F13" s="78"/>
      <c r="G13" s="78"/>
      <c r="H13" s="78"/>
      <c r="I13" s="78">
        <f>Input!M12</f>
        <v>145</v>
      </c>
      <c r="J13" s="78">
        <f>Input!N12</f>
        <v>3272</v>
      </c>
      <c r="K13" s="11"/>
      <c r="L13" s="17"/>
      <c r="M13" s="15"/>
      <c r="N13" s="15"/>
      <c r="O13" s="15"/>
      <c r="P13" s="79"/>
      <c r="Q13" s="79"/>
      <c r="R13" s="79"/>
      <c r="S13" s="79">
        <f>Input!AA12</f>
        <v>117</v>
      </c>
      <c r="T13" s="79">
        <f>Input!AB12</f>
        <v>2625</v>
      </c>
    </row>
    <row r="14" spans="2:20" ht="30" customHeight="1">
      <c r="B14" s="18" t="s">
        <v>14</v>
      </c>
      <c r="C14" s="72">
        <f>A9</f>
        <v>21</v>
      </c>
      <c r="D14" s="72">
        <v>23</v>
      </c>
      <c r="E14" s="72">
        <v>25</v>
      </c>
      <c r="F14" s="73">
        <v>27</v>
      </c>
      <c r="G14" s="74">
        <v>29</v>
      </c>
      <c r="H14" s="74">
        <v>31</v>
      </c>
      <c r="I14" s="71"/>
      <c r="J14" s="20"/>
      <c r="K14" s="65"/>
      <c r="L14" s="18" t="s">
        <v>14</v>
      </c>
      <c r="M14" s="72">
        <f>K9</f>
        <v>1</v>
      </c>
      <c r="N14" s="72">
        <v>3</v>
      </c>
      <c r="O14" s="72">
        <v>5</v>
      </c>
      <c r="P14" s="73">
        <v>7</v>
      </c>
      <c r="Q14" s="74">
        <v>9</v>
      </c>
      <c r="R14" s="74">
        <v>11</v>
      </c>
      <c r="S14" s="71"/>
      <c r="T14" s="20"/>
    </row>
    <row r="15" spans="1:20" ht="30" customHeight="1">
      <c r="A15" s="138" t="s">
        <v>15</v>
      </c>
      <c r="B15" s="138"/>
      <c r="C15" s="6"/>
      <c r="D15" s="6"/>
      <c r="E15" s="6"/>
      <c r="F15" s="10"/>
      <c r="G15" s="10"/>
      <c r="H15" s="10"/>
      <c r="I15" s="20"/>
      <c r="J15" s="20"/>
      <c r="K15" s="138" t="s">
        <v>15</v>
      </c>
      <c r="L15" s="138"/>
      <c r="M15" s="6"/>
      <c r="N15" s="6"/>
      <c r="O15" s="6"/>
      <c r="P15" s="10"/>
      <c r="Q15" s="10"/>
      <c r="R15" s="10"/>
      <c r="S15" s="20"/>
      <c r="T15" s="20"/>
    </row>
    <row r="16" spans="1:20" ht="30" customHeight="1">
      <c r="A16" s="64"/>
      <c r="B16" s="19"/>
      <c r="C16" s="140" t="s">
        <v>54</v>
      </c>
      <c r="D16" s="140"/>
      <c r="E16" s="140"/>
      <c r="F16" s="140"/>
      <c r="G16" s="140"/>
      <c r="H16" s="140"/>
      <c r="I16" s="20"/>
      <c r="J16" s="20"/>
      <c r="K16" s="64"/>
      <c r="L16" s="19"/>
      <c r="M16" s="140" t="s">
        <v>54</v>
      </c>
      <c r="N16" s="140"/>
      <c r="O16" s="140"/>
      <c r="P16" s="140"/>
      <c r="Q16" s="140"/>
      <c r="R16" s="140"/>
      <c r="S16" s="20"/>
      <c r="T16" s="20"/>
    </row>
    <row r="17" spans="1:20" ht="30" customHeight="1">
      <c r="A17" s="141" t="s">
        <v>36</v>
      </c>
      <c r="B17" s="141"/>
      <c r="C17" s="141"/>
      <c r="D17" s="8"/>
      <c r="E17" s="141" t="s">
        <v>13</v>
      </c>
      <c r="F17" s="141"/>
      <c r="G17" s="116" t="str">
        <f>Input!C14</f>
        <v>Oscoda</v>
      </c>
      <c r="H17" s="9"/>
      <c r="I17" s="9"/>
      <c r="J17" s="10"/>
      <c r="K17" s="141" t="s">
        <v>36</v>
      </c>
      <c r="L17" s="141"/>
      <c r="M17" s="141"/>
      <c r="N17" s="8"/>
      <c r="O17" s="141" t="s">
        <v>13</v>
      </c>
      <c r="P17" s="141"/>
      <c r="Q17" s="116" t="str">
        <f>Input!Q14</f>
        <v>Davison</v>
      </c>
      <c r="R17" s="9"/>
      <c r="S17" s="9"/>
      <c r="T17" s="10"/>
    </row>
    <row r="18" spans="1:20" ht="30" customHeight="1">
      <c r="A18" s="11"/>
      <c r="B18" s="12" t="s">
        <v>0</v>
      </c>
      <c r="C18" s="7" t="s">
        <v>2</v>
      </c>
      <c r="D18" s="7" t="s">
        <v>3</v>
      </c>
      <c r="E18" s="7" t="s">
        <v>4</v>
      </c>
      <c r="F18" s="13"/>
      <c r="G18" s="13"/>
      <c r="H18" s="76"/>
      <c r="I18" s="76"/>
      <c r="J18" s="77"/>
      <c r="K18" s="11"/>
      <c r="L18" s="12" t="s">
        <v>0</v>
      </c>
      <c r="M18" s="7" t="s">
        <v>2</v>
      </c>
      <c r="N18" s="7" t="s">
        <v>3</v>
      </c>
      <c r="O18" s="7" t="s">
        <v>4</v>
      </c>
      <c r="P18" s="13"/>
      <c r="Q18" s="13"/>
      <c r="R18" s="13"/>
      <c r="S18" s="13"/>
      <c r="T18" s="14"/>
    </row>
    <row r="19" spans="1:20" ht="30" customHeight="1">
      <c r="A19" s="11"/>
      <c r="B19" s="15">
        <f>Input!B14</f>
        <v>0</v>
      </c>
      <c r="C19" s="15"/>
      <c r="D19" s="15"/>
      <c r="E19" s="15"/>
      <c r="K19" s="11"/>
      <c r="L19" s="15" t="str">
        <f>Input!P14</f>
        <v>Bailey Gipson</v>
      </c>
      <c r="M19" s="15"/>
      <c r="N19" s="15"/>
      <c r="O19" s="15"/>
      <c r="P19" s="14"/>
      <c r="Q19" s="14"/>
      <c r="R19" s="14"/>
      <c r="S19" s="14"/>
      <c r="T19" s="14"/>
    </row>
    <row r="20" spans="1:20" ht="30" customHeight="1">
      <c r="A20" s="11" t="s">
        <v>27</v>
      </c>
      <c r="B20" s="15">
        <f>Input!B15</f>
        <v>0</v>
      </c>
      <c r="C20" s="15"/>
      <c r="D20" s="15"/>
      <c r="E20" s="15"/>
      <c r="K20" s="11" t="s">
        <v>27</v>
      </c>
      <c r="L20" s="15" t="str">
        <f>Input!P15</f>
        <v>Callie Richardson-Fuller</v>
      </c>
      <c r="M20" s="15"/>
      <c r="N20" s="15"/>
      <c r="O20" s="15"/>
      <c r="P20" s="14"/>
      <c r="Q20" s="14"/>
      <c r="R20" s="14"/>
      <c r="S20" s="14"/>
      <c r="T20" s="14"/>
    </row>
    <row r="21" spans="1:20" ht="30" customHeight="1">
      <c r="A21" s="11" t="s">
        <v>28</v>
      </c>
      <c r="B21" s="15">
        <f>Input!B16</f>
        <v>0</v>
      </c>
      <c r="C21" s="15"/>
      <c r="D21" s="15"/>
      <c r="E21" s="15"/>
      <c r="K21" s="11" t="s">
        <v>28</v>
      </c>
      <c r="L21" s="15" t="str">
        <f>Input!P16</f>
        <v>Abigail Arnes</v>
      </c>
      <c r="M21" s="15"/>
      <c r="N21" s="15"/>
      <c r="O21" s="15"/>
      <c r="P21" s="14"/>
      <c r="Q21" s="14"/>
      <c r="R21" s="14"/>
      <c r="S21" s="14"/>
      <c r="T21" s="14"/>
    </row>
    <row r="22" spans="1:20" ht="30" customHeight="1">
      <c r="A22" s="11" t="s">
        <v>29</v>
      </c>
      <c r="B22" s="15">
        <f>Input!B17</f>
        <v>0</v>
      </c>
      <c r="C22" s="15"/>
      <c r="D22" s="15"/>
      <c r="E22" s="15"/>
      <c r="K22" s="11" t="s">
        <v>29</v>
      </c>
      <c r="L22" s="15" t="str">
        <f>Input!P17</f>
        <v>Megan Burda</v>
      </c>
      <c r="M22" s="15"/>
      <c r="N22" s="15"/>
      <c r="O22" s="15"/>
      <c r="P22" s="14"/>
      <c r="Q22" s="14"/>
      <c r="R22" s="14"/>
      <c r="S22" s="14"/>
      <c r="T22" s="14"/>
    </row>
    <row r="23" spans="1:20" ht="30" customHeight="1">
      <c r="A23" s="11" t="s">
        <v>30</v>
      </c>
      <c r="B23" s="15">
        <f>Input!B18</f>
        <v>0</v>
      </c>
      <c r="C23" s="15"/>
      <c r="D23" s="15"/>
      <c r="E23" s="15"/>
      <c r="K23" s="11" t="s">
        <v>30</v>
      </c>
      <c r="L23" s="15" t="str">
        <f>Input!P18</f>
        <v>Lindsay Gipson</v>
      </c>
      <c r="M23" s="15"/>
      <c r="N23" s="15"/>
      <c r="O23" s="15"/>
      <c r="P23" s="14"/>
      <c r="Q23" s="14"/>
      <c r="R23" s="14"/>
      <c r="S23" s="14"/>
      <c r="T23" s="14"/>
    </row>
    <row r="24" spans="1:20" ht="30" customHeight="1">
      <c r="A24" s="11"/>
      <c r="B24" s="15">
        <f>Input!B19</f>
        <v>0</v>
      </c>
      <c r="C24" s="15"/>
      <c r="D24" s="15"/>
      <c r="E24" s="15"/>
      <c r="K24" s="11"/>
      <c r="L24" s="15" t="str">
        <f>Input!P19</f>
        <v>Abigail Fulcher</v>
      </c>
      <c r="M24" s="15"/>
      <c r="N24" s="15"/>
      <c r="O24" s="15"/>
      <c r="P24" s="14"/>
      <c r="Q24" s="14"/>
      <c r="R24" s="14"/>
      <c r="S24" s="14"/>
      <c r="T24" s="14"/>
    </row>
    <row r="25" spans="1:20" ht="30" customHeight="1">
      <c r="A25" s="11">
        <f>Input!A22</f>
        <v>22</v>
      </c>
      <c r="B25" s="15">
        <f>Input!B20</f>
        <v>0</v>
      </c>
      <c r="C25" s="15"/>
      <c r="D25" s="15"/>
      <c r="E25" s="15"/>
      <c r="K25" s="11">
        <f>Input!O22</f>
        <v>2</v>
      </c>
      <c r="L25" s="15" t="str">
        <f>Input!P20</f>
        <v>SS</v>
      </c>
      <c r="M25" s="15"/>
      <c r="N25" s="15"/>
      <c r="O25" s="15"/>
      <c r="P25" s="14"/>
      <c r="Q25" s="14"/>
      <c r="R25" s="14"/>
      <c r="S25" s="14"/>
      <c r="T25" s="14"/>
    </row>
    <row r="26" spans="1:20" ht="30" customHeight="1">
      <c r="A26" s="11"/>
      <c r="B26" s="15" t="str">
        <f>Input!B21</f>
        <v>SS</v>
      </c>
      <c r="C26" s="15"/>
      <c r="D26" s="15"/>
      <c r="E26" s="15"/>
      <c r="K26" s="11"/>
      <c r="L26" s="15" t="str">
        <f>Input!P21</f>
        <v>SS</v>
      </c>
      <c r="M26" s="15"/>
      <c r="N26" s="15"/>
      <c r="O26" s="15"/>
      <c r="P26" s="14"/>
      <c r="Q26" s="14"/>
      <c r="R26" s="14"/>
      <c r="S26" s="14"/>
      <c r="T26" s="14"/>
    </row>
    <row r="27" spans="1:20" ht="30" customHeight="1">
      <c r="A27" s="11"/>
      <c r="B27" s="15" t="str">
        <f>Input!B22</f>
        <v>SS</v>
      </c>
      <c r="C27" s="15"/>
      <c r="D27" s="15"/>
      <c r="E27" s="15"/>
      <c r="F27" s="69" t="s">
        <v>34</v>
      </c>
      <c r="G27" s="69" t="s">
        <v>34</v>
      </c>
      <c r="H27" s="69" t="s">
        <v>34</v>
      </c>
      <c r="I27" s="75" t="s">
        <v>26</v>
      </c>
      <c r="J27" s="66"/>
      <c r="K27" s="11"/>
      <c r="L27" s="15" t="str">
        <f>Input!P22</f>
        <v>SS</v>
      </c>
      <c r="M27" s="15"/>
      <c r="N27" s="15"/>
      <c r="O27" s="15"/>
      <c r="P27" s="69" t="s">
        <v>34</v>
      </c>
      <c r="Q27" s="69" t="s">
        <v>34</v>
      </c>
      <c r="R27" s="69" t="s">
        <v>34</v>
      </c>
      <c r="S27" s="75" t="s">
        <v>26</v>
      </c>
      <c r="T27" s="66"/>
    </row>
    <row r="28" spans="1:20" ht="30" customHeight="1">
      <c r="A28" s="11"/>
      <c r="B28" s="15" t="str">
        <f>Input!B23</f>
        <v>SS</v>
      </c>
      <c r="C28" s="15"/>
      <c r="D28" s="15"/>
      <c r="E28" s="15"/>
      <c r="F28" s="80"/>
      <c r="G28" s="80"/>
      <c r="H28" s="80"/>
      <c r="I28" s="68" t="s">
        <v>35</v>
      </c>
      <c r="J28" s="67" t="s">
        <v>20</v>
      </c>
      <c r="K28" s="11"/>
      <c r="L28" s="15" t="str">
        <f>Input!P23</f>
        <v>SS</v>
      </c>
      <c r="M28" s="15"/>
      <c r="N28" s="15"/>
      <c r="O28" s="15"/>
      <c r="P28" s="80"/>
      <c r="Q28" s="80"/>
      <c r="R28" s="80"/>
      <c r="S28" s="68" t="s">
        <v>35</v>
      </c>
      <c r="T28" s="67" t="s">
        <v>20</v>
      </c>
    </row>
    <row r="29" spans="1:20" ht="30" customHeight="1">
      <c r="A29" s="11"/>
      <c r="B29" s="17"/>
      <c r="C29" s="15"/>
      <c r="D29" s="15"/>
      <c r="E29" s="15"/>
      <c r="F29" s="78"/>
      <c r="G29" s="78"/>
      <c r="H29" s="78"/>
      <c r="I29" s="78">
        <f>Input!M24</f>
      </c>
      <c r="J29" s="78">
        <f>Input!N24</f>
      </c>
      <c r="K29" s="11"/>
      <c r="L29" s="17"/>
      <c r="M29" s="15"/>
      <c r="N29" s="15"/>
      <c r="O29" s="15"/>
      <c r="P29" s="78"/>
      <c r="Q29" s="78"/>
      <c r="R29" s="78"/>
      <c r="S29" s="78">
        <f>Input!AA24</f>
        <v>120</v>
      </c>
      <c r="T29" s="78">
        <f>Input!AB24</f>
        <v>3438</v>
      </c>
    </row>
    <row r="30" spans="2:20" ht="30" customHeight="1">
      <c r="B30" s="18" t="s">
        <v>14</v>
      </c>
      <c r="C30" s="72">
        <f>A25</f>
        <v>22</v>
      </c>
      <c r="D30" s="72">
        <v>38</v>
      </c>
      <c r="E30" s="72">
        <v>36</v>
      </c>
      <c r="F30" s="73">
        <v>34</v>
      </c>
      <c r="G30" s="74">
        <v>32</v>
      </c>
      <c r="H30" s="74">
        <v>30</v>
      </c>
      <c r="I30" s="71"/>
      <c r="J30" s="20"/>
      <c r="K30" s="65"/>
      <c r="L30" s="18" t="s">
        <v>14</v>
      </c>
      <c r="M30" s="72">
        <f>K25</f>
        <v>2</v>
      </c>
      <c r="N30" s="72">
        <v>18</v>
      </c>
      <c r="O30" s="72">
        <v>16</v>
      </c>
      <c r="P30" s="73">
        <v>14</v>
      </c>
      <c r="Q30" s="74">
        <v>12</v>
      </c>
      <c r="R30" s="74">
        <v>10</v>
      </c>
      <c r="S30" s="71"/>
      <c r="T30" s="20"/>
    </row>
    <row r="31" spans="1:20" ht="30" customHeight="1">
      <c r="A31" s="138" t="s">
        <v>15</v>
      </c>
      <c r="B31" s="138"/>
      <c r="C31" s="6"/>
      <c r="D31" s="6"/>
      <c r="E31" s="6"/>
      <c r="F31" s="10"/>
      <c r="G31" s="10"/>
      <c r="H31" s="10"/>
      <c r="I31" s="20"/>
      <c r="J31" s="20"/>
      <c r="K31" s="138" t="s">
        <v>15</v>
      </c>
      <c r="L31" s="138"/>
      <c r="M31" s="6"/>
      <c r="N31" s="6"/>
      <c r="O31" s="6"/>
      <c r="P31" s="10"/>
      <c r="Q31" s="10"/>
      <c r="R31" s="10"/>
      <c r="S31" s="20"/>
      <c r="T31" s="20"/>
    </row>
    <row r="32" spans="1:20" ht="30" customHeight="1">
      <c r="A32" s="64"/>
      <c r="B32" s="19"/>
      <c r="C32" s="140" t="s">
        <v>54</v>
      </c>
      <c r="D32" s="140"/>
      <c r="E32" s="140"/>
      <c r="F32" s="140"/>
      <c r="G32" s="140"/>
      <c r="H32" s="140"/>
      <c r="I32" s="20"/>
      <c r="J32" s="20"/>
      <c r="K32" s="64"/>
      <c r="L32" s="19"/>
      <c r="M32" s="140" t="s">
        <v>54</v>
      </c>
      <c r="N32" s="140"/>
      <c r="O32" s="140"/>
      <c r="P32" s="140"/>
      <c r="Q32" s="140"/>
      <c r="R32" s="140"/>
      <c r="S32" s="20"/>
      <c r="T32" s="20"/>
    </row>
    <row r="33" spans="1:20" ht="30" customHeight="1">
      <c r="A33" s="141" t="s">
        <v>36</v>
      </c>
      <c r="B33" s="141"/>
      <c r="C33" s="141"/>
      <c r="D33" s="8"/>
      <c r="E33" s="141" t="s">
        <v>13</v>
      </c>
      <c r="F33" s="141"/>
      <c r="G33" s="117" t="str">
        <f>Input!C26</f>
        <v>Owosso</v>
      </c>
      <c r="H33" s="9"/>
      <c r="I33" s="9"/>
      <c r="J33" s="10"/>
      <c r="K33" s="141" t="s">
        <v>36</v>
      </c>
      <c r="L33" s="141"/>
      <c r="M33" s="141"/>
      <c r="N33" s="8"/>
      <c r="O33" s="141" t="s">
        <v>13</v>
      </c>
      <c r="P33" s="141"/>
      <c r="Q33" s="116" t="str">
        <f>Input!Q26</f>
        <v>Grand Blanc</v>
      </c>
      <c r="R33" s="9"/>
      <c r="S33" s="9"/>
      <c r="T33" s="10"/>
    </row>
    <row r="34" spans="1:20" ht="30" customHeight="1">
      <c r="A34" s="11"/>
      <c r="B34" s="12" t="s">
        <v>0</v>
      </c>
      <c r="C34" s="7" t="s">
        <v>2</v>
      </c>
      <c r="D34" s="7" t="s">
        <v>3</v>
      </c>
      <c r="E34" s="7" t="s">
        <v>4</v>
      </c>
      <c r="F34" s="13"/>
      <c r="G34" s="13"/>
      <c r="H34" s="76"/>
      <c r="I34" s="76"/>
      <c r="J34" s="77"/>
      <c r="K34" s="11"/>
      <c r="L34" s="12" t="s">
        <v>0</v>
      </c>
      <c r="M34" s="7" t="s">
        <v>2</v>
      </c>
      <c r="N34" s="7" t="s">
        <v>3</v>
      </c>
      <c r="O34" s="7" t="s">
        <v>4</v>
      </c>
      <c r="P34" s="13"/>
      <c r="Q34" s="13"/>
      <c r="R34" s="13"/>
      <c r="S34" s="13"/>
      <c r="T34" s="14"/>
    </row>
    <row r="35" spans="1:20" ht="30" customHeight="1">
      <c r="A35" s="11"/>
      <c r="B35" s="15" t="str">
        <f>Input!B26</f>
        <v>Brendan Coffman</v>
      </c>
      <c r="C35" s="15"/>
      <c r="D35" s="15"/>
      <c r="E35" s="15"/>
      <c r="K35" s="11"/>
      <c r="L35" s="15" t="str">
        <f>Input!P26</f>
        <v>Megan Martin</v>
      </c>
      <c r="M35" s="15"/>
      <c r="N35" s="15"/>
      <c r="O35" s="15"/>
      <c r="P35" s="14"/>
      <c r="Q35" s="14"/>
      <c r="R35" s="14"/>
      <c r="S35" s="14"/>
      <c r="T35" s="14"/>
    </row>
    <row r="36" spans="1:20" ht="30" customHeight="1">
      <c r="A36" s="11" t="s">
        <v>27</v>
      </c>
      <c r="B36" s="15" t="str">
        <f>Input!B27</f>
        <v>Brandon Czarnopys</v>
      </c>
      <c r="C36" s="15"/>
      <c r="D36" s="15"/>
      <c r="E36" s="15"/>
      <c r="K36" s="11" t="s">
        <v>27</v>
      </c>
      <c r="L36" s="15" t="str">
        <f>Input!P27</f>
        <v>Kailey Mize</v>
      </c>
      <c r="M36" s="15"/>
      <c r="N36" s="15"/>
      <c r="O36" s="15"/>
      <c r="P36" s="14"/>
      <c r="Q36" s="14"/>
      <c r="R36" s="14"/>
      <c r="S36" s="14"/>
      <c r="T36" s="14"/>
    </row>
    <row r="37" spans="1:20" ht="30" customHeight="1">
      <c r="A37" s="11" t="s">
        <v>28</v>
      </c>
      <c r="B37" s="15" t="str">
        <f>Input!B28</f>
        <v>Jhakab Hickey</v>
      </c>
      <c r="C37" s="15"/>
      <c r="D37" s="15"/>
      <c r="E37" s="15"/>
      <c r="K37" s="11" t="s">
        <v>28</v>
      </c>
      <c r="L37" s="15" t="str">
        <f>Input!P28</f>
        <v>Isabella Nappi</v>
      </c>
      <c r="M37" s="15"/>
      <c r="N37" s="15"/>
      <c r="O37" s="15"/>
      <c r="P37" s="14"/>
      <c r="Q37" s="14"/>
      <c r="R37" s="14"/>
      <c r="S37" s="14"/>
      <c r="T37" s="14"/>
    </row>
    <row r="38" spans="1:20" ht="30" customHeight="1">
      <c r="A38" s="11" t="s">
        <v>29</v>
      </c>
      <c r="B38" s="15" t="str">
        <f>Input!B29</f>
        <v>Thomas Trecha</v>
      </c>
      <c r="C38" s="15"/>
      <c r="D38" s="15"/>
      <c r="E38" s="15"/>
      <c r="K38" s="11" t="s">
        <v>29</v>
      </c>
      <c r="L38" s="15" t="str">
        <f>Input!P29</f>
        <v>Emily Kelly</v>
      </c>
      <c r="M38" s="15"/>
      <c r="N38" s="15"/>
      <c r="O38" s="15"/>
      <c r="P38" s="14"/>
      <c r="Q38" s="14"/>
      <c r="R38" s="14"/>
      <c r="S38" s="14"/>
      <c r="T38" s="14"/>
    </row>
    <row r="39" spans="1:20" ht="30" customHeight="1">
      <c r="A39" s="11" t="s">
        <v>30</v>
      </c>
      <c r="B39" s="15" t="str">
        <f>Input!B30</f>
        <v>Alex Triggs</v>
      </c>
      <c r="C39" s="15"/>
      <c r="D39" s="15"/>
      <c r="E39" s="15"/>
      <c r="K39" s="11" t="s">
        <v>30</v>
      </c>
      <c r="L39" s="15" t="str">
        <f>Input!P30</f>
        <v>Clarissa Baldwin</v>
      </c>
      <c r="M39" s="15"/>
      <c r="N39" s="15"/>
      <c r="O39" s="15"/>
      <c r="P39" s="14"/>
      <c r="Q39" s="14"/>
      <c r="R39" s="14"/>
      <c r="S39" s="14"/>
      <c r="T39" s="14"/>
    </row>
    <row r="40" spans="1:20" ht="30" customHeight="1">
      <c r="A40" s="11"/>
      <c r="B40" s="15" t="str">
        <f>Input!B31</f>
        <v>Braden Triggs</v>
      </c>
      <c r="C40" s="15"/>
      <c r="D40" s="15"/>
      <c r="E40" s="15"/>
      <c r="K40" s="11"/>
      <c r="L40" s="15" t="str">
        <f>Input!P31</f>
        <v>Leah Williams</v>
      </c>
      <c r="M40" s="15"/>
      <c r="N40" s="15"/>
      <c r="O40" s="15"/>
      <c r="P40" s="14"/>
      <c r="Q40" s="14"/>
      <c r="R40" s="14"/>
      <c r="S40" s="14"/>
      <c r="T40" s="14"/>
    </row>
    <row r="41" spans="1:20" ht="30" customHeight="1">
      <c r="A41" s="11">
        <f>Input!A34</f>
        <v>23</v>
      </c>
      <c r="B41" s="15" t="str">
        <f>Input!B32</f>
        <v>Collin Wood</v>
      </c>
      <c r="C41" s="15"/>
      <c r="D41" s="15"/>
      <c r="E41" s="15"/>
      <c r="K41" s="11">
        <f>Input!O34</f>
        <v>3</v>
      </c>
      <c r="L41" s="15" t="str">
        <f>Input!P32</f>
        <v>Morgan Coon</v>
      </c>
      <c r="M41" s="15"/>
      <c r="N41" s="15"/>
      <c r="O41" s="15"/>
      <c r="P41" s="14"/>
      <c r="Q41" s="14"/>
      <c r="R41" s="14"/>
      <c r="S41" s="14"/>
      <c r="T41" s="14"/>
    </row>
    <row r="42" spans="1:20" ht="30" customHeight="1">
      <c r="A42" s="11"/>
      <c r="B42" s="15" t="str">
        <f>Input!B33</f>
        <v>SS</v>
      </c>
      <c r="C42" s="15"/>
      <c r="D42" s="15"/>
      <c r="E42" s="15"/>
      <c r="K42" s="11"/>
      <c r="L42" s="15" t="str">
        <f>Input!P33</f>
        <v>SS</v>
      </c>
      <c r="M42" s="15"/>
      <c r="N42" s="15"/>
      <c r="O42" s="15"/>
      <c r="P42" s="14"/>
      <c r="Q42" s="14"/>
      <c r="R42" s="14"/>
      <c r="S42" s="14"/>
      <c r="T42" s="14"/>
    </row>
    <row r="43" spans="1:20" ht="30" customHeight="1">
      <c r="A43" s="11"/>
      <c r="B43" s="15" t="str">
        <f>Input!B34</f>
        <v>SS</v>
      </c>
      <c r="C43" s="15"/>
      <c r="D43" s="15"/>
      <c r="E43" s="15"/>
      <c r="F43" s="69" t="s">
        <v>34</v>
      </c>
      <c r="G43" s="69" t="s">
        <v>34</v>
      </c>
      <c r="H43" s="69" t="s">
        <v>34</v>
      </c>
      <c r="I43" s="75" t="s">
        <v>26</v>
      </c>
      <c r="J43" s="66"/>
      <c r="K43" s="11"/>
      <c r="L43" s="15" t="str">
        <f>Input!P34</f>
        <v>SS</v>
      </c>
      <c r="M43" s="15"/>
      <c r="N43" s="15"/>
      <c r="O43" s="15"/>
      <c r="P43" s="69" t="s">
        <v>34</v>
      </c>
      <c r="Q43" s="69" t="s">
        <v>34</v>
      </c>
      <c r="R43" s="69" t="s">
        <v>34</v>
      </c>
      <c r="S43" s="75" t="s">
        <v>26</v>
      </c>
      <c r="T43" s="66"/>
    </row>
    <row r="44" spans="1:20" ht="30" customHeight="1">
      <c r="A44" s="11"/>
      <c r="B44" s="15" t="str">
        <f>Input!B35</f>
        <v>SS</v>
      </c>
      <c r="C44" s="15"/>
      <c r="D44" s="15"/>
      <c r="E44" s="15"/>
      <c r="F44" s="80"/>
      <c r="G44" s="80"/>
      <c r="H44" s="80"/>
      <c r="I44" s="68" t="s">
        <v>35</v>
      </c>
      <c r="J44" s="67" t="s">
        <v>20</v>
      </c>
      <c r="K44" s="11"/>
      <c r="L44" s="15" t="str">
        <f>Input!P35</f>
        <v>SS</v>
      </c>
      <c r="M44" s="15"/>
      <c r="N44" s="15"/>
      <c r="O44" s="15"/>
      <c r="P44" s="80"/>
      <c r="Q44" s="80"/>
      <c r="R44" s="80"/>
      <c r="S44" s="68" t="s">
        <v>35</v>
      </c>
      <c r="T44" s="67" t="s">
        <v>20</v>
      </c>
    </row>
    <row r="45" spans="1:20" ht="30" customHeight="1">
      <c r="A45" s="11"/>
      <c r="B45" s="17"/>
      <c r="C45" s="15"/>
      <c r="D45" s="15"/>
      <c r="E45" s="15"/>
      <c r="F45" s="78"/>
      <c r="G45" s="78"/>
      <c r="H45" s="78"/>
      <c r="I45" s="78">
        <f>Input!M36</f>
        <v>157</v>
      </c>
      <c r="J45" s="78">
        <f>Input!N36</f>
        <v>3720</v>
      </c>
      <c r="K45" s="11"/>
      <c r="L45" s="17"/>
      <c r="M45" s="15"/>
      <c r="N45" s="15"/>
      <c r="O45" s="15"/>
      <c r="P45" s="78"/>
      <c r="Q45" s="78"/>
      <c r="R45" s="78"/>
      <c r="S45" s="78">
        <f>Input!AA36</f>
        <v>121</v>
      </c>
      <c r="T45" s="78">
        <f>Input!AB36</f>
        <v>2839</v>
      </c>
    </row>
    <row r="46" spans="2:20" ht="30" customHeight="1">
      <c r="B46" s="18" t="s">
        <v>14</v>
      </c>
      <c r="C46" s="72">
        <f>A41</f>
        <v>23</v>
      </c>
      <c r="D46" s="72">
        <v>25</v>
      </c>
      <c r="E46" s="72">
        <v>27</v>
      </c>
      <c r="F46" s="73">
        <v>29</v>
      </c>
      <c r="G46" s="74">
        <v>31</v>
      </c>
      <c r="H46" s="74">
        <v>33</v>
      </c>
      <c r="I46" s="71"/>
      <c r="J46" s="20"/>
      <c r="K46" s="65"/>
      <c r="L46" s="18" t="s">
        <v>14</v>
      </c>
      <c r="M46" s="72">
        <f>K41</f>
        <v>3</v>
      </c>
      <c r="N46" s="72">
        <v>5</v>
      </c>
      <c r="O46" s="72">
        <v>7</v>
      </c>
      <c r="P46" s="73">
        <v>9</v>
      </c>
      <c r="Q46" s="74">
        <v>11</v>
      </c>
      <c r="R46" s="74">
        <v>13</v>
      </c>
      <c r="S46" s="71"/>
      <c r="T46" s="20"/>
    </row>
    <row r="47" spans="1:20" ht="30" customHeight="1">
      <c r="A47" s="138" t="s">
        <v>15</v>
      </c>
      <c r="B47" s="138"/>
      <c r="C47" s="6"/>
      <c r="D47" s="6"/>
      <c r="E47" s="6"/>
      <c r="F47" s="10"/>
      <c r="G47" s="10"/>
      <c r="H47" s="10"/>
      <c r="I47" s="20"/>
      <c r="J47" s="20"/>
      <c r="K47" s="138" t="s">
        <v>15</v>
      </c>
      <c r="L47" s="138"/>
      <c r="M47" s="6"/>
      <c r="N47" s="6"/>
      <c r="O47" s="6"/>
      <c r="P47" s="10"/>
      <c r="Q47" s="10"/>
      <c r="R47" s="10"/>
      <c r="S47" s="20"/>
      <c r="T47" s="20"/>
    </row>
    <row r="48" spans="1:20" ht="30" customHeight="1">
      <c r="A48" s="64"/>
      <c r="B48" s="19"/>
      <c r="C48" s="140" t="s">
        <v>54</v>
      </c>
      <c r="D48" s="140"/>
      <c r="E48" s="140"/>
      <c r="F48" s="140"/>
      <c r="G48" s="140"/>
      <c r="H48" s="140"/>
      <c r="I48" s="20"/>
      <c r="J48" s="20"/>
      <c r="K48" s="64"/>
      <c r="L48" s="19"/>
      <c r="M48" s="140" t="s">
        <v>54</v>
      </c>
      <c r="N48" s="140"/>
      <c r="O48" s="140"/>
      <c r="P48" s="140"/>
      <c r="Q48" s="140"/>
      <c r="R48" s="140"/>
      <c r="S48" s="20"/>
      <c r="T48" s="20"/>
    </row>
    <row r="49" spans="1:20" ht="30" customHeight="1">
      <c r="A49" s="141" t="s">
        <v>36</v>
      </c>
      <c r="B49" s="141"/>
      <c r="C49" s="141"/>
      <c r="D49" s="118"/>
      <c r="E49" s="141" t="s">
        <v>13</v>
      </c>
      <c r="F49" s="141"/>
      <c r="G49" s="116" t="str">
        <f>Input!C38</f>
        <v>Sturgis</v>
      </c>
      <c r="H49" s="119"/>
      <c r="I49" s="119"/>
      <c r="J49" s="120"/>
      <c r="K49" s="141" t="s">
        <v>36</v>
      </c>
      <c r="L49" s="141"/>
      <c r="M49" s="141"/>
      <c r="N49" s="118"/>
      <c r="O49" s="141" t="s">
        <v>13</v>
      </c>
      <c r="P49" s="141"/>
      <c r="Q49" s="116" t="str">
        <f>Input!Q38</f>
        <v>South Lyon</v>
      </c>
      <c r="R49" s="119"/>
      <c r="S49" s="9"/>
      <c r="T49" s="10"/>
    </row>
    <row r="50" spans="1:20" ht="30" customHeight="1">
      <c r="A50" s="11"/>
      <c r="B50" s="12" t="s">
        <v>0</v>
      </c>
      <c r="C50" s="7" t="s">
        <v>2</v>
      </c>
      <c r="D50" s="7" t="s">
        <v>3</v>
      </c>
      <c r="E50" s="7" t="s">
        <v>4</v>
      </c>
      <c r="F50" s="13"/>
      <c r="G50" s="13"/>
      <c r="H50" s="76"/>
      <c r="I50" s="76"/>
      <c r="J50" s="77"/>
      <c r="K50" s="11"/>
      <c r="L50" s="12" t="s">
        <v>0</v>
      </c>
      <c r="M50" s="7" t="s">
        <v>2</v>
      </c>
      <c r="N50" s="7" t="s">
        <v>3</v>
      </c>
      <c r="O50" s="7" t="s">
        <v>4</v>
      </c>
      <c r="P50" s="13"/>
      <c r="Q50" s="13"/>
      <c r="R50" s="13"/>
      <c r="S50" s="13"/>
      <c r="T50" s="14"/>
    </row>
    <row r="51" spans="1:20" ht="30" customHeight="1">
      <c r="A51" s="11"/>
      <c r="B51" s="15" t="str">
        <f>Input!B38</f>
        <v>Aaron Brown-O'Dell</v>
      </c>
      <c r="C51" s="15"/>
      <c r="D51" s="15"/>
      <c r="E51" s="15"/>
      <c r="K51" s="11"/>
      <c r="L51" s="15" t="str">
        <f>Input!P38</f>
        <v>Reagan Austin</v>
      </c>
      <c r="M51" s="15"/>
      <c r="N51" s="15"/>
      <c r="O51" s="15"/>
      <c r="P51" s="14"/>
      <c r="Q51" s="14"/>
      <c r="R51" s="14"/>
      <c r="S51" s="14"/>
      <c r="T51" s="14"/>
    </row>
    <row r="52" spans="1:20" ht="30" customHeight="1">
      <c r="A52" s="11" t="s">
        <v>27</v>
      </c>
      <c r="B52" s="15" t="str">
        <f>Input!B39</f>
        <v>Blake Lindsey</v>
      </c>
      <c r="C52" s="15"/>
      <c r="D52" s="15"/>
      <c r="E52" s="15"/>
      <c r="K52" s="11" t="s">
        <v>27</v>
      </c>
      <c r="L52" s="15" t="str">
        <f>Input!P39</f>
        <v>Kate Riha</v>
      </c>
      <c r="M52" s="15"/>
      <c r="N52" s="15"/>
      <c r="O52" s="15"/>
      <c r="P52" s="14"/>
      <c r="Q52" s="14"/>
      <c r="R52" s="14"/>
      <c r="S52" s="14"/>
      <c r="T52" s="14"/>
    </row>
    <row r="53" spans="1:20" ht="30" customHeight="1">
      <c r="A53" s="11" t="s">
        <v>28</v>
      </c>
      <c r="B53" s="15" t="str">
        <f>Input!B40</f>
        <v>Zachary Gage</v>
      </c>
      <c r="C53" s="15"/>
      <c r="D53" s="15"/>
      <c r="E53" s="15"/>
      <c r="K53" s="11" t="s">
        <v>28</v>
      </c>
      <c r="L53" s="15" t="str">
        <f>Input!P40</f>
        <v>Makayla Stamper</v>
      </c>
      <c r="M53" s="15"/>
      <c r="N53" s="15"/>
      <c r="O53" s="15"/>
      <c r="P53" s="14"/>
      <c r="Q53" s="14"/>
      <c r="R53" s="14"/>
      <c r="S53" s="14"/>
      <c r="T53" s="14"/>
    </row>
    <row r="54" spans="1:20" ht="30" customHeight="1">
      <c r="A54" s="11" t="s">
        <v>29</v>
      </c>
      <c r="B54" s="15" t="str">
        <f>Input!B41</f>
        <v>Reese Ferguson</v>
      </c>
      <c r="C54" s="15"/>
      <c r="D54" s="15"/>
      <c r="E54" s="15"/>
      <c r="K54" s="11" t="s">
        <v>29</v>
      </c>
      <c r="L54" s="15" t="str">
        <f>Input!P41</f>
        <v>Olivia Spaller</v>
      </c>
      <c r="M54" s="15"/>
      <c r="N54" s="15"/>
      <c r="O54" s="15"/>
      <c r="P54" s="14"/>
      <c r="Q54" s="14"/>
      <c r="R54" s="14"/>
      <c r="S54" s="14"/>
      <c r="T54" s="14"/>
    </row>
    <row r="55" spans="1:20" ht="30" customHeight="1">
      <c r="A55" s="11" t="s">
        <v>30</v>
      </c>
      <c r="B55" s="15" t="str">
        <f>Input!B42</f>
        <v>Caleb Himebaugh</v>
      </c>
      <c r="C55" s="15"/>
      <c r="D55" s="15"/>
      <c r="E55" s="15"/>
      <c r="K55" s="11" t="s">
        <v>30</v>
      </c>
      <c r="L55" s="15" t="str">
        <f>Input!P42</f>
        <v>Katelyn Barton</v>
      </c>
      <c r="M55" s="15"/>
      <c r="N55" s="15"/>
      <c r="O55" s="15"/>
      <c r="P55" s="14"/>
      <c r="Q55" s="14"/>
      <c r="R55" s="14"/>
      <c r="S55" s="14"/>
      <c r="T55" s="14"/>
    </row>
    <row r="56" spans="1:20" ht="30" customHeight="1">
      <c r="A56" s="11"/>
      <c r="B56" s="15" t="str">
        <f>Input!B43</f>
        <v>Brandon Buckley</v>
      </c>
      <c r="C56" s="15"/>
      <c r="D56" s="15"/>
      <c r="E56" s="15"/>
      <c r="K56" s="11"/>
      <c r="L56" s="15" t="str">
        <f>Input!P43</f>
        <v>Brooke Werner</v>
      </c>
      <c r="M56" s="15"/>
      <c r="N56" s="15"/>
      <c r="O56" s="15"/>
      <c r="P56" s="14"/>
      <c r="Q56" s="14"/>
      <c r="R56" s="14"/>
      <c r="S56" s="14"/>
      <c r="T56" s="14"/>
    </row>
    <row r="57" spans="1:20" ht="30" customHeight="1">
      <c r="A57" s="11">
        <f>Input!A46</f>
        <v>24</v>
      </c>
      <c r="B57" s="15" t="str">
        <f>Input!B44</f>
        <v>William Parish</v>
      </c>
      <c r="C57" s="15"/>
      <c r="D57" s="15"/>
      <c r="E57" s="15"/>
      <c r="K57" s="11">
        <f>Input!O46</f>
        <v>4</v>
      </c>
      <c r="L57" s="15" t="str">
        <f>Input!P44</f>
        <v>Jordan Rempert</v>
      </c>
      <c r="M57" s="15"/>
      <c r="N57" s="15"/>
      <c r="O57" s="15"/>
      <c r="P57" s="14"/>
      <c r="Q57" s="14"/>
      <c r="R57" s="14"/>
      <c r="S57" s="14"/>
      <c r="T57" s="14"/>
    </row>
    <row r="58" spans="1:20" ht="30" customHeight="1">
      <c r="A58" s="11"/>
      <c r="B58" s="15" t="str">
        <f>Input!B45</f>
        <v>SS</v>
      </c>
      <c r="C58" s="15"/>
      <c r="D58" s="15"/>
      <c r="E58" s="15"/>
      <c r="K58" s="11"/>
      <c r="L58" s="15" t="str">
        <f>Input!P45</f>
        <v>SS</v>
      </c>
      <c r="M58" s="15"/>
      <c r="N58" s="15"/>
      <c r="O58" s="15"/>
      <c r="P58" s="14"/>
      <c r="Q58" s="14"/>
      <c r="R58" s="14"/>
      <c r="S58" s="14"/>
      <c r="T58" s="14"/>
    </row>
    <row r="59" spans="1:20" ht="30" customHeight="1">
      <c r="A59" s="11"/>
      <c r="B59" s="15" t="str">
        <f>Input!B46</f>
        <v>SS</v>
      </c>
      <c r="C59" s="15"/>
      <c r="D59" s="15"/>
      <c r="E59" s="15"/>
      <c r="F59" s="69" t="s">
        <v>34</v>
      </c>
      <c r="G59" s="69" t="s">
        <v>34</v>
      </c>
      <c r="H59" s="69" t="s">
        <v>34</v>
      </c>
      <c r="I59" s="75" t="s">
        <v>26</v>
      </c>
      <c r="J59" s="66"/>
      <c r="K59" s="11"/>
      <c r="L59" s="15" t="str">
        <f>Input!P46</f>
        <v>SS</v>
      </c>
      <c r="M59" s="15"/>
      <c r="N59" s="15"/>
      <c r="O59" s="15"/>
      <c r="P59" s="69" t="s">
        <v>34</v>
      </c>
      <c r="Q59" s="69" t="s">
        <v>34</v>
      </c>
      <c r="R59" s="69" t="s">
        <v>34</v>
      </c>
      <c r="S59" s="75" t="s">
        <v>26</v>
      </c>
      <c r="T59" s="66"/>
    </row>
    <row r="60" spans="1:20" ht="30" customHeight="1">
      <c r="A60" s="11"/>
      <c r="B60" s="15" t="str">
        <f>Input!B47</f>
        <v>SS</v>
      </c>
      <c r="C60" s="15"/>
      <c r="D60" s="15"/>
      <c r="E60" s="15"/>
      <c r="F60" s="80"/>
      <c r="G60" s="80"/>
      <c r="H60" s="80"/>
      <c r="I60" s="68" t="s">
        <v>35</v>
      </c>
      <c r="J60" s="67" t="s">
        <v>20</v>
      </c>
      <c r="K60" s="11"/>
      <c r="L60" s="15" t="str">
        <f>Input!P47</f>
        <v>SS</v>
      </c>
      <c r="M60" s="15"/>
      <c r="N60" s="15"/>
      <c r="O60" s="15"/>
      <c r="P60" s="80"/>
      <c r="Q60" s="80"/>
      <c r="R60" s="80"/>
      <c r="S60" s="68" t="s">
        <v>35</v>
      </c>
      <c r="T60" s="67" t="s">
        <v>20</v>
      </c>
    </row>
    <row r="61" spans="1:20" ht="30" customHeight="1">
      <c r="A61" s="11"/>
      <c r="B61" s="17"/>
      <c r="C61" s="15"/>
      <c r="D61" s="15"/>
      <c r="E61" s="15"/>
      <c r="F61" s="78"/>
      <c r="G61" s="78"/>
      <c r="H61" s="78"/>
      <c r="I61" s="78">
        <f>Input!M48</f>
        <v>167</v>
      </c>
      <c r="J61" s="78">
        <f>Input!N48</f>
        <v>4068</v>
      </c>
      <c r="K61" s="11"/>
      <c r="L61" s="17"/>
      <c r="M61" s="15"/>
      <c r="N61" s="15"/>
      <c r="O61" s="15"/>
      <c r="P61" s="78"/>
      <c r="Q61" s="78"/>
      <c r="R61" s="78"/>
      <c r="S61" s="78">
        <f>Input!AA48</f>
        <v>124</v>
      </c>
      <c r="T61" s="78">
        <f>Input!AB48</f>
        <v>3175</v>
      </c>
    </row>
    <row r="62" spans="2:20" ht="30" customHeight="1">
      <c r="B62" s="18" t="s">
        <v>14</v>
      </c>
      <c r="C62" s="72">
        <f>A57</f>
        <v>24</v>
      </c>
      <c r="D62" s="72">
        <v>22</v>
      </c>
      <c r="E62" s="72">
        <v>38</v>
      </c>
      <c r="F62" s="73">
        <v>36</v>
      </c>
      <c r="G62" s="74">
        <v>34</v>
      </c>
      <c r="H62" s="74">
        <v>32</v>
      </c>
      <c r="I62" s="71"/>
      <c r="J62" s="20"/>
      <c r="K62" s="65"/>
      <c r="L62" s="18" t="s">
        <v>14</v>
      </c>
      <c r="M62" s="72">
        <f>K57</f>
        <v>4</v>
      </c>
      <c r="N62" s="72">
        <v>2</v>
      </c>
      <c r="O62" s="72">
        <v>18</v>
      </c>
      <c r="P62" s="73">
        <v>16</v>
      </c>
      <c r="Q62" s="74">
        <v>14</v>
      </c>
      <c r="R62" s="74">
        <v>12</v>
      </c>
      <c r="S62" s="71"/>
      <c r="T62" s="20"/>
    </row>
    <row r="63" spans="1:20" ht="30" customHeight="1">
      <c r="A63" s="138" t="s">
        <v>15</v>
      </c>
      <c r="B63" s="138"/>
      <c r="C63" s="6"/>
      <c r="D63" s="6"/>
      <c r="E63" s="6"/>
      <c r="F63" s="10"/>
      <c r="G63" s="10"/>
      <c r="H63" s="10"/>
      <c r="I63" s="20"/>
      <c r="J63" s="20"/>
      <c r="K63" s="138" t="s">
        <v>15</v>
      </c>
      <c r="L63" s="138"/>
      <c r="M63" s="6"/>
      <c r="N63" s="6"/>
      <c r="O63" s="6"/>
      <c r="P63" s="10"/>
      <c r="Q63" s="10"/>
      <c r="R63" s="10"/>
      <c r="S63" s="20"/>
      <c r="T63" s="20"/>
    </row>
    <row r="64" spans="1:20" ht="30" customHeight="1">
      <c r="A64" s="64"/>
      <c r="B64" s="19"/>
      <c r="C64" s="140" t="s">
        <v>54</v>
      </c>
      <c r="D64" s="140"/>
      <c r="E64" s="140"/>
      <c r="F64" s="140"/>
      <c r="G64" s="140"/>
      <c r="H64" s="140"/>
      <c r="I64" s="20"/>
      <c r="J64" s="20"/>
      <c r="K64" s="64"/>
      <c r="L64" s="19"/>
      <c r="M64" s="140" t="s">
        <v>54</v>
      </c>
      <c r="N64" s="140"/>
      <c r="O64" s="140"/>
      <c r="P64" s="140"/>
      <c r="Q64" s="140"/>
      <c r="R64" s="140"/>
      <c r="S64" s="20"/>
      <c r="T64" s="20"/>
    </row>
    <row r="65" spans="1:20" ht="30" customHeight="1">
      <c r="A65" s="141" t="s">
        <v>36</v>
      </c>
      <c r="B65" s="141"/>
      <c r="C65" s="141"/>
      <c r="D65" s="118"/>
      <c r="E65" s="141" t="s">
        <v>13</v>
      </c>
      <c r="F65" s="141"/>
      <c r="G65" s="116" t="str">
        <f>Input!C50</f>
        <v>Tawas</v>
      </c>
      <c r="H65" s="119"/>
      <c r="I65" s="119"/>
      <c r="J65" s="120"/>
      <c r="K65" s="141" t="s">
        <v>36</v>
      </c>
      <c r="L65" s="141"/>
      <c r="M65" s="141"/>
      <c r="N65" s="118"/>
      <c r="O65" s="141" t="s">
        <v>13</v>
      </c>
      <c r="P65" s="141"/>
      <c r="Q65" s="116" t="str">
        <f>Input!Q50</f>
        <v>Tawas</v>
      </c>
      <c r="R65" s="119"/>
      <c r="S65" s="9"/>
      <c r="T65" s="10"/>
    </row>
    <row r="66" spans="1:20" ht="30" customHeight="1">
      <c r="A66" s="11"/>
      <c r="B66" s="12" t="s">
        <v>0</v>
      </c>
      <c r="C66" s="7" t="s">
        <v>2</v>
      </c>
      <c r="D66" s="7" t="s">
        <v>3</v>
      </c>
      <c r="E66" s="7" t="s">
        <v>4</v>
      </c>
      <c r="F66" s="13"/>
      <c r="G66" s="13"/>
      <c r="H66" s="76"/>
      <c r="I66" s="76"/>
      <c r="J66" s="77"/>
      <c r="K66" s="11"/>
      <c r="L66" s="12" t="s">
        <v>0</v>
      </c>
      <c r="M66" s="7" t="s">
        <v>2</v>
      </c>
      <c r="N66" s="7" t="s">
        <v>3</v>
      </c>
      <c r="O66" s="7" t="s">
        <v>4</v>
      </c>
      <c r="P66" s="13"/>
      <c r="Q66" s="13"/>
      <c r="R66" s="13"/>
      <c r="S66" s="13"/>
      <c r="T66" s="14"/>
    </row>
    <row r="67" spans="1:20" ht="30" customHeight="1">
      <c r="A67" s="11"/>
      <c r="B67" s="15" t="str">
        <f>Input!B50</f>
        <v>Jon Wheeler</v>
      </c>
      <c r="C67" s="15"/>
      <c r="D67" s="15"/>
      <c r="E67" s="15"/>
      <c r="K67" s="11"/>
      <c r="L67" s="15" t="str">
        <f>Input!P50</f>
        <v>Destiny Lacy</v>
      </c>
      <c r="M67" s="15"/>
      <c r="N67" s="15"/>
      <c r="O67" s="15"/>
      <c r="P67" s="14"/>
      <c r="Q67" s="14"/>
      <c r="R67" s="14"/>
      <c r="S67" s="14"/>
      <c r="T67" s="14"/>
    </row>
    <row r="68" spans="1:20" ht="30" customHeight="1">
      <c r="A68" s="11" t="s">
        <v>27</v>
      </c>
      <c r="B68" s="15" t="str">
        <f>Input!B51</f>
        <v>Brady McClellan</v>
      </c>
      <c r="C68" s="15"/>
      <c r="D68" s="15"/>
      <c r="E68" s="15"/>
      <c r="K68" s="11" t="s">
        <v>27</v>
      </c>
      <c r="L68" s="15" t="str">
        <f>Input!P51</f>
        <v>Jordan Thacker</v>
      </c>
      <c r="M68" s="15"/>
      <c r="N68" s="15"/>
      <c r="O68" s="15"/>
      <c r="P68" s="14"/>
      <c r="Q68" s="14"/>
      <c r="R68" s="14"/>
      <c r="S68" s="14"/>
      <c r="T68" s="14"/>
    </row>
    <row r="69" spans="1:20" ht="30" customHeight="1">
      <c r="A69" s="11" t="s">
        <v>28</v>
      </c>
      <c r="B69" s="15" t="str">
        <f>Input!B52</f>
        <v>Dylan Dimmig</v>
      </c>
      <c r="C69" s="15"/>
      <c r="D69" s="15"/>
      <c r="E69" s="15"/>
      <c r="K69" s="11" t="s">
        <v>28</v>
      </c>
      <c r="L69" s="15" t="str">
        <f>Input!P52</f>
        <v>Kirsten Mikkola</v>
      </c>
      <c r="M69" s="15"/>
      <c r="N69" s="15"/>
      <c r="O69" s="15"/>
      <c r="P69" s="14"/>
      <c r="Q69" s="14"/>
      <c r="R69" s="14"/>
      <c r="S69" s="14"/>
      <c r="T69" s="14"/>
    </row>
    <row r="70" spans="1:20" ht="30" customHeight="1">
      <c r="A70" s="11" t="s">
        <v>29</v>
      </c>
      <c r="B70" s="15" t="str">
        <f>Input!B53</f>
        <v>Jordan Finley</v>
      </c>
      <c r="C70" s="15"/>
      <c r="D70" s="15"/>
      <c r="E70" s="15"/>
      <c r="K70" s="11" t="s">
        <v>29</v>
      </c>
      <c r="L70" s="15" t="str">
        <f>Input!P53</f>
        <v>Ashley Johnson</v>
      </c>
      <c r="M70" s="15"/>
      <c r="N70" s="15"/>
      <c r="O70" s="15"/>
      <c r="P70" s="14"/>
      <c r="Q70" s="14"/>
      <c r="R70" s="14"/>
      <c r="S70" s="14"/>
      <c r="T70" s="14"/>
    </row>
    <row r="71" spans="1:20" ht="30" customHeight="1">
      <c r="A71" s="11" t="s">
        <v>30</v>
      </c>
      <c r="B71" s="15" t="str">
        <f>Input!B54</f>
        <v>Seth Finley</v>
      </c>
      <c r="C71" s="15"/>
      <c r="D71" s="15"/>
      <c r="E71" s="15"/>
      <c r="K71" s="11" t="s">
        <v>30</v>
      </c>
      <c r="L71" s="15" t="str">
        <f>Input!P54</f>
        <v>Gretchen Fanslau</v>
      </c>
      <c r="M71" s="15"/>
      <c r="N71" s="15"/>
      <c r="O71" s="15"/>
      <c r="P71" s="14"/>
      <c r="Q71" s="14"/>
      <c r="R71" s="14"/>
      <c r="S71" s="14"/>
      <c r="T71" s="14"/>
    </row>
    <row r="72" spans="1:20" ht="30" customHeight="1">
      <c r="A72" s="11"/>
      <c r="B72" s="15" t="str">
        <f>Input!B55</f>
        <v>Connor Finley</v>
      </c>
      <c r="C72" s="15"/>
      <c r="D72" s="15"/>
      <c r="E72" s="15"/>
      <c r="K72" s="11"/>
      <c r="L72" s="15" t="str">
        <f>Input!P55</f>
        <v>Megan Duda</v>
      </c>
      <c r="M72" s="15"/>
      <c r="N72" s="15"/>
      <c r="O72" s="15"/>
      <c r="P72" s="14"/>
      <c r="Q72" s="14"/>
      <c r="R72" s="14"/>
      <c r="S72" s="14"/>
      <c r="T72" s="14"/>
    </row>
    <row r="73" spans="1:20" ht="30" customHeight="1">
      <c r="A73" s="11">
        <f>Input!A58</f>
        <v>25</v>
      </c>
      <c r="B73" s="15" t="str">
        <f>Input!B56</f>
        <v>Jacob Fanslau</v>
      </c>
      <c r="C73" s="15"/>
      <c r="D73" s="15"/>
      <c r="E73" s="15"/>
      <c r="K73" s="11">
        <f>Input!O58</f>
        <v>5</v>
      </c>
      <c r="L73" s="15" t="str">
        <f>Input!P56</f>
        <v>SS</v>
      </c>
      <c r="M73" s="15"/>
      <c r="N73" s="15"/>
      <c r="O73" s="15"/>
      <c r="P73" s="14"/>
      <c r="Q73" s="14"/>
      <c r="R73" s="14"/>
      <c r="S73" s="14"/>
      <c r="T73" s="14"/>
    </row>
    <row r="74" spans="1:20" ht="30" customHeight="1">
      <c r="A74" s="11"/>
      <c r="B74" s="15" t="str">
        <f>Input!B57</f>
        <v>SS</v>
      </c>
      <c r="C74" s="15"/>
      <c r="D74" s="15"/>
      <c r="E74" s="15"/>
      <c r="K74" s="11"/>
      <c r="L74" s="15" t="str">
        <f>Input!P57</f>
        <v>SS</v>
      </c>
      <c r="M74" s="15"/>
      <c r="N74" s="15"/>
      <c r="O74" s="15"/>
      <c r="P74" s="14"/>
      <c r="Q74" s="14"/>
      <c r="R74" s="14"/>
      <c r="S74" s="14"/>
      <c r="T74" s="14"/>
    </row>
    <row r="75" spans="1:20" ht="30" customHeight="1">
      <c r="A75" s="11"/>
      <c r="B75" s="15" t="str">
        <f>Input!B58</f>
        <v>SS</v>
      </c>
      <c r="C75" s="15"/>
      <c r="D75" s="15"/>
      <c r="E75" s="15"/>
      <c r="F75" s="69" t="s">
        <v>34</v>
      </c>
      <c r="G75" s="69" t="s">
        <v>34</v>
      </c>
      <c r="H75" s="69" t="s">
        <v>34</v>
      </c>
      <c r="I75" s="75" t="s">
        <v>26</v>
      </c>
      <c r="J75" s="66"/>
      <c r="K75" s="11"/>
      <c r="L75" s="15" t="str">
        <f>Input!P58</f>
        <v>SS</v>
      </c>
      <c r="M75" s="15"/>
      <c r="N75" s="15"/>
      <c r="O75" s="15"/>
      <c r="P75" s="69" t="s">
        <v>34</v>
      </c>
      <c r="Q75" s="69" t="s">
        <v>34</v>
      </c>
      <c r="R75" s="69" t="s">
        <v>34</v>
      </c>
      <c r="S75" s="75" t="s">
        <v>26</v>
      </c>
      <c r="T75" s="66"/>
    </row>
    <row r="76" spans="1:20" ht="30" customHeight="1">
      <c r="A76" s="11"/>
      <c r="B76" s="15" t="str">
        <f>Input!B59</f>
        <v>SS</v>
      </c>
      <c r="C76" s="15"/>
      <c r="D76" s="15"/>
      <c r="E76" s="15"/>
      <c r="F76" s="80"/>
      <c r="G76" s="80"/>
      <c r="H76" s="80"/>
      <c r="I76" s="68" t="s">
        <v>35</v>
      </c>
      <c r="J76" s="67" t="s">
        <v>20</v>
      </c>
      <c r="K76" s="11"/>
      <c r="L76" s="15" t="str">
        <f>Input!P59</f>
        <v>SS</v>
      </c>
      <c r="M76" s="15"/>
      <c r="N76" s="15"/>
      <c r="O76" s="15"/>
      <c r="P76" s="80"/>
      <c r="Q76" s="80"/>
      <c r="R76" s="80"/>
      <c r="S76" s="68" t="s">
        <v>35</v>
      </c>
      <c r="T76" s="67" t="s">
        <v>20</v>
      </c>
    </row>
    <row r="77" spans="1:20" ht="30" customHeight="1">
      <c r="A77" s="11"/>
      <c r="B77" s="17"/>
      <c r="C77" s="15"/>
      <c r="D77" s="15"/>
      <c r="E77" s="15"/>
      <c r="F77" s="78"/>
      <c r="G77" s="78"/>
      <c r="H77" s="78"/>
      <c r="I77" s="78">
        <f>Input!M60</f>
        <v>96</v>
      </c>
      <c r="J77" s="78">
        <f>Input!N60</f>
        <v>2390</v>
      </c>
      <c r="K77" s="11"/>
      <c r="L77" s="17"/>
      <c r="M77" s="15"/>
      <c r="N77" s="15"/>
      <c r="O77" s="15"/>
      <c r="P77" s="78"/>
      <c r="Q77" s="78"/>
      <c r="R77" s="78"/>
      <c r="S77" s="78">
        <f>Input!AA60</f>
        <v>90</v>
      </c>
      <c r="T77" s="78">
        <f>Input!AB60</f>
        <v>2251</v>
      </c>
    </row>
    <row r="78" spans="2:20" ht="30" customHeight="1">
      <c r="B78" s="18" t="s">
        <v>14</v>
      </c>
      <c r="C78" s="72">
        <f>A73</f>
        <v>25</v>
      </c>
      <c r="D78" s="72">
        <v>27</v>
      </c>
      <c r="E78" s="72">
        <v>29</v>
      </c>
      <c r="F78" s="73">
        <v>31</v>
      </c>
      <c r="G78" s="74">
        <v>33</v>
      </c>
      <c r="H78" s="74">
        <v>35</v>
      </c>
      <c r="I78" s="71"/>
      <c r="J78" s="20"/>
      <c r="K78" s="65"/>
      <c r="L78" s="18" t="s">
        <v>14</v>
      </c>
      <c r="M78" s="72">
        <f>K73</f>
        <v>5</v>
      </c>
      <c r="N78" s="72">
        <v>7</v>
      </c>
      <c r="O78" s="72">
        <v>9</v>
      </c>
      <c r="P78" s="73">
        <v>11</v>
      </c>
      <c r="Q78" s="74">
        <v>13</v>
      </c>
      <c r="R78" s="74">
        <v>15</v>
      </c>
      <c r="S78" s="71"/>
      <c r="T78" s="20"/>
    </row>
    <row r="79" spans="1:20" ht="30" customHeight="1">
      <c r="A79" s="138" t="s">
        <v>15</v>
      </c>
      <c r="B79" s="138"/>
      <c r="C79" s="6"/>
      <c r="D79" s="6"/>
      <c r="E79" s="6"/>
      <c r="F79" s="10"/>
      <c r="G79" s="10"/>
      <c r="H79" s="10"/>
      <c r="I79" s="20"/>
      <c r="J79" s="20"/>
      <c r="K79" s="138" t="s">
        <v>15</v>
      </c>
      <c r="L79" s="138"/>
      <c r="M79" s="6"/>
      <c r="N79" s="6"/>
      <c r="O79" s="6"/>
      <c r="P79" s="10"/>
      <c r="Q79" s="10"/>
      <c r="R79" s="10"/>
      <c r="S79" s="20"/>
      <c r="T79" s="20"/>
    </row>
    <row r="80" spans="1:20" ht="30" customHeight="1">
      <c r="A80" s="64"/>
      <c r="B80" s="19"/>
      <c r="C80" s="140" t="s">
        <v>54</v>
      </c>
      <c r="D80" s="140"/>
      <c r="E80" s="140"/>
      <c r="F80" s="140"/>
      <c r="G80" s="140"/>
      <c r="H80" s="140"/>
      <c r="I80" s="20"/>
      <c r="J80" s="20"/>
      <c r="K80" s="64"/>
      <c r="L80" s="19"/>
      <c r="M80" s="140" t="s">
        <v>54</v>
      </c>
      <c r="N80" s="140"/>
      <c r="O80" s="140"/>
      <c r="P80" s="140"/>
      <c r="Q80" s="140"/>
      <c r="R80" s="140"/>
      <c r="S80" s="20"/>
      <c r="T80" s="20"/>
    </row>
    <row r="81" spans="1:20" ht="30" customHeight="1">
      <c r="A81" s="141" t="s">
        <v>36</v>
      </c>
      <c r="B81" s="141"/>
      <c r="C81" s="141"/>
      <c r="D81" s="118"/>
      <c r="E81" s="141" t="s">
        <v>13</v>
      </c>
      <c r="F81" s="141"/>
      <c r="G81" s="116" t="str">
        <f>Input!C62</f>
        <v>South Lyon </v>
      </c>
      <c r="H81" s="119"/>
      <c r="I81" s="119"/>
      <c r="J81" s="120"/>
      <c r="K81" s="141" t="s">
        <v>36</v>
      </c>
      <c r="L81" s="141"/>
      <c r="M81" s="141"/>
      <c r="N81" s="118"/>
      <c r="O81" s="141" t="s">
        <v>13</v>
      </c>
      <c r="P81" s="141"/>
      <c r="Q81" s="116" t="str">
        <f>Input!Q62</f>
        <v>Carman Ainsworth</v>
      </c>
      <c r="R81" s="119"/>
      <c r="S81" s="119"/>
      <c r="T81" s="120"/>
    </row>
    <row r="82" spans="1:20" ht="30" customHeight="1">
      <c r="A82" s="11"/>
      <c r="B82" s="12" t="s">
        <v>0</v>
      </c>
      <c r="C82" s="7" t="s">
        <v>2</v>
      </c>
      <c r="D82" s="7" t="s">
        <v>3</v>
      </c>
      <c r="E82" s="7" t="s">
        <v>4</v>
      </c>
      <c r="F82" s="13"/>
      <c r="G82" s="13"/>
      <c r="H82" s="76"/>
      <c r="I82" s="76"/>
      <c r="J82" s="77"/>
      <c r="K82" s="11"/>
      <c r="L82" s="12" t="s">
        <v>0</v>
      </c>
      <c r="M82" s="7" t="s">
        <v>2</v>
      </c>
      <c r="N82" s="7" t="s">
        <v>3</v>
      </c>
      <c r="O82" s="7" t="s">
        <v>4</v>
      </c>
      <c r="P82" s="13"/>
      <c r="Q82" s="13"/>
      <c r="R82" s="13"/>
      <c r="S82" s="13"/>
      <c r="T82" s="14"/>
    </row>
    <row r="83" spans="1:20" ht="30" customHeight="1">
      <c r="A83" s="11"/>
      <c r="B83" s="15" t="str">
        <f>Input!B62</f>
        <v>Austin Trudell</v>
      </c>
      <c r="C83" s="15"/>
      <c r="D83" s="15"/>
      <c r="E83" s="15"/>
      <c r="K83" s="11"/>
      <c r="L83" s="15" t="str">
        <f>Input!P62</f>
        <v>Kennedy Hogan</v>
      </c>
      <c r="M83" s="15"/>
      <c r="N83" s="15"/>
      <c r="O83" s="15"/>
      <c r="P83" s="14"/>
      <c r="Q83" s="14"/>
      <c r="R83" s="14"/>
      <c r="S83" s="14"/>
      <c r="T83" s="14"/>
    </row>
    <row r="84" spans="1:20" ht="30" customHeight="1">
      <c r="A84" s="11" t="s">
        <v>27</v>
      </c>
      <c r="B84" s="15" t="str">
        <f>Input!B63</f>
        <v>Kiefer Hurt</v>
      </c>
      <c r="C84" s="15"/>
      <c r="D84" s="15"/>
      <c r="E84" s="15"/>
      <c r="K84" s="11" t="s">
        <v>27</v>
      </c>
      <c r="L84" s="15" t="str">
        <f>Input!P63</f>
        <v>Alexis Morgan</v>
      </c>
      <c r="M84" s="15"/>
      <c r="N84" s="15"/>
      <c r="O84" s="15"/>
      <c r="P84" s="14"/>
      <c r="Q84" s="14"/>
      <c r="R84" s="14"/>
      <c r="S84" s="14"/>
      <c r="T84" s="14"/>
    </row>
    <row r="85" spans="1:20" ht="30" customHeight="1">
      <c r="A85" s="11" t="s">
        <v>28</v>
      </c>
      <c r="B85" s="15" t="str">
        <f>Input!B64</f>
        <v>Garret Hurt</v>
      </c>
      <c r="C85" s="15"/>
      <c r="D85" s="15"/>
      <c r="E85" s="15"/>
      <c r="K85" s="11" t="s">
        <v>28</v>
      </c>
      <c r="L85" s="15" t="str">
        <f>Input!P64</f>
        <v>Sarah Roe</v>
      </c>
      <c r="M85" s="15"/>
      <c r="N85" s="15"/>
      <c r="O85" s="15"/>
      <c r="P85" s="14"/>
      <c r="Q85" s="14"/>
      <c r="R85" s="14"/>
      <c r="S85" s="14"/>
      <c r="T85" s="14"/>
    </row>
    <row r="86" spans="1:20" ht="30" customHeight="1">
      <c r="A86" s="11" t="s">
        <v>29</v>
      </c>
      <c r="B86" s="15" t="str">
        <f>Input!B65</f>
        <v>Drew Sawicki</v>
      </c>
      <c r="C86" s="15"/>
      <c r="D86" s="15"/>
      <c r="E86" s="15"/>
      <c r="K86" s="11" t="s">
        <v>29</v>
      </c>
      <c r="L86" s="15" t="str">
        <f>Input!P65</f>
        <v>Victoria Roe</v>
      </c>
      <c r="M86" s="15"/>
      <c r="N86" s="15"/>
      <c r="O86" s="15"/>
      <c r="P86" s="14"/>
      <c r="Q86" s="14"/>
      <c r="R86" s="14"/>
      <c r="S86" s="14"/>
      <c r="T86" s="14"/>
    </row>
    <row r="87" spans="1:20" ht="30" customHeight="1">
      <c r="A87" s="11" t="s">
        <v>30</v>
      </c>
      <c r="B87" s="15" t="str">
        <f>Input!B66</f>
        <v>Zak King</v>
      </c>
      <c r="C87" s="15"/>
      <c r="D87" s="15"/>
      <c r="E87" s="15"/>
      <c r="K87" s="11" t="s">
        <v>30</v>
      </c>
      <c r="L87" s="15" t="str">
        <f>Input!P66</f>
        <v>Angie Pointer</v>
      </c>
      <c r="M87" s="15"/>
      <c r="N87" s="15"/>
      <c r="O87" s="15"/>
      <c r="P87" s="14"/>
      <c r="Q87" s="14"/>
      <c r="R87" s="14"/>
      <c r="S87" s="14"/>
      <c r="T87" s="14"/>
    </row>
    <row r="88" spans="1:20" ht="30" customHeight="1">
      <c r="A88" s="11"/>
      <c r="B88" s="15" t="str">
        <f>Input!B67</f>
        <v>Sam Macciarolo</v>
      </c>
      <c r="C88" s="15"/>
      <c r="D88" s="15"/>
      <c r="E88" s="15"/>
      <c r="K88" s="11"/>
      <c r="L88" s="15" t="str">
        <f>Input!P67</f>
        <v>Molly Doty</v>
      </c>
      <c r="M88" s="15"/>
      <c r="N88" s="15"/>
      <c r="O88" s="15"/>
      <c r="P88" s="14"/>
      <c r="Q88" s="14"/>
      <c r="R88" s="14"/>
      <c r="S88" s="14"/>
      <c r="T88" s="14"/>
    </row>
    <row r="89" spans="1:20" ht="30" customHeight="1">
      <c r="A89" s="11">
        <f>Input!A70</f>
        <v>26</v>
      </c>
      <c r="B89" s="15" t="str">
        <f>Input!B68</f>
        <v>Eric Walrath</v>
      </c>
      <c r="C89" s="15"/>
      <c r="D89" s="15"/>
      <c r="E89" s="15"/>
      <c r="K89" s="11">
        <f>Input!O70</f>
        <v>6</v>
      </c>
      <c r="L89" s="15" t="str">
        <f>Input!P68</f>
        <v>SS</v>
      </c>
      <c r="M89" s="15"/>
      <c r="N89" s="15"/>
      <c r="O89" s="15"/>
      <c r="P89" s="14"/>
      <c r="Q89" s="14"/>
      <c r="R89" s="14"/>
      <c r="S89" s="14"/>
      <c r="T89" s="14"/>
    </row>
    <row r="90" spans="1:20" ht="30" customHeight="1">
      <c r="A90" s="11"/>
      <c r="B90" s="15" t="str">
        <f>Input!B69</f>
        <v>SS</v>
      </c>
      <c r="C90" s="15"/>
      <c r="D90" s="15"/>
      <c r="E90" s="15"/>
      <c r="K90" s="11"/>
      <c r="L90" s="15" t="str">
        <f>Input!P69</f>
        <v>SS</v>
      </c>
      <c r="M90" s="15"/>
      <c r="N90" s="15"/>
      <c r="O90" s="15"/>
      <c r="P90" s="14"/>
      <c r="Q90" s="14"/>
      <c r="R90" s="14"/>
      <c r="S90" s="14"/>
      <c r="T90" s="14"/>
    </row>
    <row r="91" spans="1:20" ht="30" customHeight="1">
      <c r="A91" s="11"/>
      <c r="B91" s="15" t="str">
        <f>Input!B70</f>
        <v>SS</v>
      </c>
      <c r="C91" s="15"/>
      <c r="D91" s="15"/>
      <c r="E91" s="15"/>
      <c r="F91" s="69" t="s">
        <v>34</v>
      </c>
      <c r="G91" s="69" t="s">
        <v>34</v>
      </c>
      <c r="H91" s="69" t="s">
        <v>34</v>
      </c>
      <c r="I91" s="75" t="s">
        <v>26</v>
      </c>
      <c r="J91" s="66"/>
      <c r="K91" s="11"/>
      <c r="L91" s="15" t="str">
        <f>Input!P70</f>
        <v>SS</v>
      </c>
      <c r="M91" s="15"/>
      <c r="N91" s="15"/>
      <c r="O91" s="15"/>
      <c r="P91" s="69" t="s">
        <v>34</v>
      </c>
      <c r="Q91" s="69" t="s">
        <v>34</v>
      </c>
      <c r="R91" s="69" t="s">
        <v>34</v>
      </c>
      <c r="S91" s="75" t="s">
        <v>26</v>
      </c>
      <c r="T91" s="66"/>
    </row>
    <row r="92" spans="1:20" ht="30" customHeight="1">
      <c r="A92" s="11"/>
      <c r="B92" s="15" t="str">
        <f>Input!B71</f>
        <v>SS</v>
      </c>
      <c r="C92" s="15"/>
      <c r="D92" s="15"/>
      <c r="E92" s="15"/>
      <c r="F92" s="80"/>
      <c r="G92" s="80"/>
      <c r="H92" s="80"/>
      <c r="I92" s="68" t="s">
        <v>35</v>
      </c>
      <c r="J92" s="67" t="s">
        <v>20</v>
      </c>
      <c r="K92" s="11"/>
      <c r="L92" s="15" t="str">
        <f>Input!P71</f>
        <v>SS</v>
      </c>
      <c r="M92" s="15"/>
      <c r="N92" s="15"/>
      <c r="O92" s="15"/>
      <c r="P92" s="80"/>
      <c r="Q92" s="80"/>
      <c r="R92" s="80"/>
      <c r="S92" s="68" t="s">
        <v>35</v>
      </c>
      <c r="T92" s="67" t="s">
        <v>20</v>
      </c>
    </row>
    <row r="93" spans="1:20" ht="30" customHeight="1">
      <c r="A93" s="11"/>
      <c r="B93" s="17"/>
      <c r="C93" s="15"/>
      <c r="D93" s="15"/>
      <c r="E93" s="15"/>
      <c r="F93" s="78"/>
      <c r="G93" s="78"/>
      <c r="H93" s="78"/>
      <c r="I93" s="78">
        <f>Input!M72</f>
        <v>144</v>
      </c>
      <c r="J93" s="78">
        <f>Input!N72</f>
        <v>3342</v>
      </c>
      <c r="K93" s="11"/>
      <c r="L93" s="17"/>
      <c r="M93" s="15"/>
      <c r="N93" s="15"/>
      <c r="O93" s="15"/>
      <c r="P93" s="78"/>
      <c r="Q93" s="78"/>
      <c r="R93" s="78"/>
      <c r="S93" s="78">
        <f>Input!AA72</f>
        <v>110</v>
      </c>
      <c r="T93" s="78">
        <f>Input!AB72</f>
        <v>2990</v>
      </c>
    </row>
    <row r="94" spans="2:20" ht="30" customHeight="1">
      <c r="B94" s="18" t="s">
        <v>14</v>
      </c>
      <c r="C94" s="72">
        <f>A89</f>
        <v>26</v>
      </c>
      <c r="D94" s="72">
        <v>24</v>
      </c>
      <c r="E94" s="72">
        <v>22</v>
      </c>
      <c r="F94" s="73">
        <v>38</v>
      </c>
      <c r="G94" s="74">
        <v>36</v>
      </c>
      <c r="H94" s="74">
        <v>34</v>
      </c>
      <c r="I94" s="71"/>
      <c r="J94" s="20"/>
      <c r="K94" s="65"/>
      <c r="L94" s="18" t="s">
        <v>14</v>
      </c>
      <c r="M94" s="72">
        <f>K89</f>
        <v>6</v>
      </c>
      <c r="N94" s="72">
        <v>4</v>
      </c>
      <c r="O94" s="72">
        <v>2</v>
      </c>
      <c r="P94" s="73">
        <v>18</v>
      </c>
      <c r="Q94" s="74">
        <v>16</v>
      </c>
      <c r="R94" s="74">
        <v>14</v>
      </c>
      <c r="S94" s="71"/>
      <c r="T94" s="20"/>
    </row>
    <row r="95" spans="1:20" ht="30" customHeight="1">
      <c r="A95" s="138" t="s">
        <v>15</v>
      </c>
      <c r="B95" s="138"/>
      <c r="C95" s="6"/>
      <c r="D95" s="6"/>
      <c r="E95" s="6"/>
      <c r="F95" s="10"/>
      <c r="G95" s="10"/>
      <c r="H95" s="10"/>
      <c r="I95" s="20"/>
      <c r="J95" s="20"/>
      <c r="K95" s="138" t="s">
        <v>15</v>
      </c>
      <c r="L95" s="138"/>
      <c r="M95" s="6"/>
      <c r="N95" s="6"/>
      <c r="O95" s="6"/>
      <c r="P95" s="10"/>
      <c r="Q95" s="10"/>
      <c r="R95" s="10"/>
      <c r="S95" s="20"/>
      <c r="T95" s="20"/>
    </row>
    <row r="96" spans="1:20" ht="30" customHeight="1">
      <c r="A96" s="64"/>
      <c r="B96" s="19"/>
      <c r="C96" s="140" t="s">
        <v>54</v>
      </c>
      <c r="D96" s="140"/>
      <c r="E96" s="140"/>
      <c r="F96" s="140"/>
      <c r="G96" s="140"/>
      <c r="H96" s="140"/>
      <c r="I96" s="20"/>
      <c r="J96" s="20"/>
      <c r="K96" s="64"/>
      <c r="L96" s="19"/>
      <c r="M96" s="140" t="s">
        <v>54</v>
      </c>
      <c r="N96" s="140"/>
      <c r="O96" s="140"/>
      <c r="P96" s="140"/>
      <c r="Q96" s="140"/>
      <c r="R96" s="140"/>
      <c r="S96" s="20"/>
      <c r="T96" s="20"/>
    </row>
    <row r="97" spans="1:20" ht="30" customHeight="1">
      <c r="A97" s="141" t="s">
        <v>36</v>
      </c>
      <c r="B97" s="141"/>
      <c r="C97" s="141"/>
      <c r="D97" s="118"/>
      <c r="E97" s="141" t="s">
        <v>13</v>
      </c>
      <c r="F97" s="141"/>
      <c r="G97" s="116" t="str">
        <f>Input!C74</f>
        <v>Carmen Ainsworth</v>
      </c>
      <c r="H97" s="119"/>
      <c r="I97" s="119"/>
      <c r="J97" s="120"/>
      <c r="K97" s="141" t="s">
        <v>36</v>
      </c>
      <c r="L97" s="141"/>
      <c r="M97" s="141"/>
      <c r="N97" s="118"/>
      <c r="O97" s="141" t="s">
        <v>13</v>
      </c>
      <c r="P97" s="141"/>
      <c r="Q97" s="116" t="str">
        <f>Input!Q74</f>
        <v>Bay City Western</v>
      </c>
      <c r="R97" s="119"/>
      <c r="S97" s="119"/>
      <c r="T97" s="120"/>
    </row>
    <row r="98" spans="1:20" ht="30" customHeight="1">
      <c r="A98" s="11"/>
      <c r="B98" s="12" t="s">
        <v>0</v>
      </c>
      <c r="C98" s="7" t="s">
        <v>2</v>
      </c>
      <c r="D98" s="7" t="s">
        <v>3</v>
      </c>
      <c r="E98" s="7" t="s">
        <v>4</v>
      </c>
      <c r="F98" s="13"/>
      <c r="G98" s="13"/>
      <c r="H98" s="76"/>
      <c r="I98" s="76"/>
      <c r="J98" s="77"/>
      <c r="K98" s="11"/>
      <c r="L98" s="12" t="s">
        <v>0</v>
      </c>
      <c r="M98" s="7" t="s">
        <v>2</v>
      </c>
      <c r="N98" s="7" t="s">
        <v>3</v>
      </c>
      <c r="O98" s="7" t="s">
        <v>4</v>
      </c>
      <c r="P98" s="13"/>
      <c r="Q98" s="13"/>
      <c r="R98" s="13"/>
      <c r="S98" s="13"/>
      <c r="T98" s="14"/>
    </row>
    <row r="99" spans="1:20" ht="30" customHeight="1">
      <c r="A99" s="11"/>
      <c r="B99" s="15" t="str">
        <f>Input!B74</f>
        <v>Zachary Rhodes</v>
      </c>
      <c r="C99" s="15"/>
      <c r="D99" s="15"/>
      <c r="E99" s="15"/>
      <c r="K99" s="11"/>
      <c r="L99" s="15" t="str">
        <f>Input!P74</f>
        <v>Allyson Houlihan</v>
      </c>
      <c r="M99" s="15"/>
      <c r="N99" s="15"/>
      <c r="O99" s="15"/>
      <c r="P99" s="14"/>
      <c r="Q99" s="14"/>
      <c r="R99" s="14"/>
      <c r="S99" s="14"/>
      <c r="T99" s="14"/>
    </row>
    <row r="100" spans="1:20" ht="30" customHeight="1">
      <c r="A100" s="11" t="s">
        <v>27</v>
      </c>
      <c r="B100" s="15" t="str">
        <f>Input!B75</f>
        <v>Charles Hall Jr.</v>
      </c>
      <c r="C100" s="15"/>
      <c r="D100" s="15"/>
      <c r="E100" s="15"/>
      <c r="K100" s="11" t="s">
        <v>27</v>
      </c>
      <c r="L100" s="15" t="str">
        <f>Input!P75</f>
        <v>Grace Allen</v>
      </c>
      <c r="M100" s="15"/>
      <c r="N100" s="15"/>
      <c r="O100" s="15"/>
      <c r="P100" s="14"/>
      <c r="Q100" s="14"/>
      <c r="R100" s="14"/>
      <c r="S100" s="14"/>
      <c r="T100" s="14"/>
    </row>
    <row r="101" spans="1:20" ht="30" customHeight="1">
      <c r="A101" s="11" t="s">
        <v>28</v>
      </c>
      <c r="B101" s="15" t="str">
        <f>Input!B76</f>
        <v>Wayna Montgomery</v>
      </c>
      <c r="C101" s="15"/>
      <c r="D101" s="15"/>
      <c r="E101" s="15"/>
      <c r="K101" s="11" t="s">
        <v>28</v>
      </c>
      <c r="L101" s="15" t="str">
        <f>Input!P76</f>
        <v>Rebecca Dengel</v>
      </c>
      <c r="M101" s="15"/>
      <c r="N101" s="15"/>
      <c r="O101" s="15"/>
      <c r="P101" s="14"/>
      <c r="Q101" s="14"/>
      <c r="R101" s="14"/>
      <c r="S101" s="14"/>
      <c r="T101" s="14"/>
    </row>
    <row r="102" spans="1:20" ht="30" customHeight="1">
      <c r="A102" s="11" t="s">
        <v>29</v>
      </c>
      <c r="B102" s="15" t="str">
        <f>Input!B77</f>
        <v>Joey Wheeler</v>
      </c>
      <c r="C102" s="15"/>
      <c r="D102" s="15"/>
      <c r="E102" s="15"/>
      <c r="K102" s="11" t="s">
        <v>29</v>
      </c>
      <c r="L102" s="15" t="str">
        <f>Input!P77</f>
        <v>Liana Ranger</v>
      </c>
      <c r="M102" s="15"/>
      <c r="N102" s="15"/>
      <c r="O102" s="15"/>
      <c r="P102" s="14"/>
      <c r="Q102" s="14"/>
      <c r="R102" s="14"/>
      <c r="S102" s="14"/>
      <c r="T102" s="14"/>
    </row>
    <row r="103" spans="1:20" ht="30" customHeight="1">
      <c r="A103" s="11" t="s">
        <v>30</v>
      </c>
      <c r="B103" s="15" t="str">
        <f>Input!B78</f>
        <v>Masen Ancira</v>
      </c>
      <c r="C103" s="15"/>
      <c r="D103" s="15"/>
      <c r="E103" s="15"/>
      <c r="K103" s="11" t="s">
        <v>30</v>
      </c>
      <c r="L103" s="15" t="str">
        <f>Input!P78</f>
        <v>McKenzie Allen</v>
      </c>
      <c r="M103" s="15"/>
      <c r="N103" s="15"/>
      <c r="O103" s="15"/>
      <c r="P103" s="14"/>
      <c r="Q103" s="14"/>
      <c r="R103" s="14"/>
      <c r="S103" s="14"/>
      <c r="T103" s="14"/>
    </row>
    <row r="104" spans="1:20" ht="30" customHeight="1">
      <c r="A104" s="11"/>
      <c r="B104" s="15" t="str">
        <f>Input!B79</f>
        <v>Jujuan Caldwell</v>
      </c>
      <c r="C104" s="15"/>
      <c r="D104" s="15"/>
      <c r="E104" s="15"/>
      <c r="K104" s="11"/>
      <c r="L104" s="15" t="str">
        <f>Input!P79</f>
        <v>Faith Bell</v>
      </c>
      <c r="M104" s="15"/>
      <c r="N104" s="15"/>
      <c r="O104" s="15"/>
      <c r="P104" s="14"/>
      <c r="Q104" s="14"/>
      <c r="R104" s="14"/>
      <c r="S104" s="14"/>
      <c r="T104" s="14"/>
    </row>
    <row r="105" spans="1:20" ht="30" customHeight="1">
      <c r="A105" s="11">
        <f>Input!A82</f>
        <v>27</v>
      </c>
      <c r="B105" s="15" t="str">
        <f>Input!B80</f>
        <v>Maxwell Carroll</v>
      </c>
      <c r="C105" s="15"/>
      <c r="D105" s="15"/>
      <c r="E105" s="15"/>
      <c r="K105" s="11">
        <f>Input!O82</f>
        <v>7</v>
      </c>
      <c r="L105" s="15" t="str">
        <f>Input!P80</f>
        <v>Samantha Rochow</v>
      </c>
      <c r="M105" s="15"/>
      <c r="N105" s="15"/>
      <c r="O105" s="15"/>
      <c r="P105" s="14"/>
      <c r="Q105" s="14"/>
      <c r="R105" s="14"/>
      <c r="S105" s="14"/>
      <c r="T105" s="14"/>
    </row>
    <row r="106" spans="1:20" ht="30" customHeight="1">
      <c r="A106" s="11"/>
      <c r="B106" s="15" t="str">
        <f>Input!B81</f>
        <v>SS</v>
      </c>
      <c r="C106" s="15"/>
      <c r="D106" s="15"/>
      <c r="E106" s="15"/>
      <c r="K106" s="11"/>
      <c r="L106" s="15" t="str">
        <f>Input!P81</f>
        <v>SS</v>
      </c>
      <c r="M106" s="15"/>
      <c r="N106" s="15"/>
      <c r="O106" s="15"/>
      <c r="P106" s="14"/>
      <c r="Q106" s="14"/>
      <c r="R106" s="14"/>
      <c r="S106" s="14"/>
      <c r="T106" s="14"/>
    </row>
    <row r="107" spans="1:20" ht="30" customHeight="1">
      <c r="A107" s="11"/>
      <c r="B107" s="15" t="str">
        <f>Input!B82</f>
        <v>SS</v>
      </c>
      <c r="C107" s="15"/>
      <c r="D107" s="15"/>
      <c r="E107" s="15"/>
      <c r="F107" s="69" t="s">
        <v>34</v>
      </c>
      <c r="G107" s="69" t="s">
        <v>34</v>
      </c>
      <c r="H107" s="69" t="s">
        <v>34</v>
      </c>
      <c r="I107" s="75" t="s">
        <v>26</v>
      </c>
      <c r="J107" s="66"/>
      <c r="K107" s="11"/>
      <c r="L107" s="15" t="str">
        <f>Input!P82</f>
        <v>SS</v>
      </c>
      <c r="M107" s="15"/>
      <c r="N107" s="15"/>
      <c r="O107" s="15"/>
      <c r="P107" s="69" t="s">
        <v>34</v>
      </c>
      <c r="Q107" s="69" t="s">
        <v>34</v>
      </c>
      <c r="R107" s="69" t="s">
        <v>34</v>
      </c>
      <c r="S107" s="75" t="s">
        <v>26</v>
      </c>
      <c r="T107" s="66"/>
    </row>
    <row r="108" spans="1:20" ht="30" customHeight="1">
      <c r="A108" s="11"/>
      <c r="B108" s="15" t="str">
        <f>Input!B83</f>
        <v>SS</v>
      </c>
      <c r="C108" s="15"/>
      <c r="D108" s="15"/>
      <c r="E108" s="15"/>
      <c r="F108" s="80"/>
      <c r="G108" s="80"/>
      <c r="H108" s="80"/>
      <c r="I108" s="68" t="s">
        <v>35</v>
      </c>
      <c r="J108" s="67" t="s">
        <v>20</v>
      </c>
      <c r="K108" s="11"/>
      <c r="L108" s="15" t="str">
        <f>Input!P83</f>
        <v>SS</v>
      </c>
      <c r="M108" s="15"/>
      <c r="N108" s="15"/>
      <c r="O108" s="15"/>
      <c r="P108" s="80"/>
      <c r="Q108" s="80"/>
      <c r="R108" s="80"/>
      <c r="S108" s="68" t="s">
        <v>35</v>
      </c>
      <c r="T108" s="67" t="s">
        <v>20</v>
      </c>
    </row>
    <row r="109" spans="1:20" ht="30" customHeight="1">
      <c r="A109" s="11"/>
      <c r="B109" s="17"/>
      <c r="C109" s="15"/>
      <c r="D109" s="15"/>
      <c r="E109" s="15"/>
      <c r="F109" s="78"/>
      <c r="G109" s="78"/>
      <c r="H109" s="78"/>
      <c r="I109" s="78">
        <f>Input!M84</f>
        <v>150</v>
      </c>
      <c r="J109" s="78">
        <f>Input!N84</f>
        <v>3722</v>
      </c>
      <c r="K109" s="11"/>
      <c r="L109" s="17"/>
      <c r="M109" s="15"/>
      <c r="N109" s="15"/>
      <c r="O109" s="15"/>
      <c r="P109" s="78"/>
      <c r="Q109" s="78"/>
      <c r="R109" s="78"/>
      <c r="S109" s="78">
        <f>Input!AA84</f>
        <v>115</v>
      </c>
      <c r="T109" s="78">
        <f>Input!AB84</f>
        <v>3107</v>
      </c>
    </row>
    <row r="110" spans="2:20" ht="30" customHeight="1">
      <c r="B110" s="18" t="s">
        <v>14</v>
      </c>
      <c r="C110" s="72">
        <f>A105</f>
        <v>27</v>
      </c>
      <c r="D110" s="72">
        <v>29</v>
      </c>
      <c r="E110" s="72">
        <v>31</v>
      </c>
      <c r="F110" s="73">
        <v>33</v>
      </c>
      <c r="G110" s="74">
        <v>35</v>
      </c>
      <c r="H110" s="74">
        <v>37</v>
      </c>
      <c r="I110" s="71"/>
      <c r="J110" s="20"/>
      <c r="K110" s="65"/>
      <c r="L110" s="18" t="s">
        <v>14</v>
      </c>
      <c r="M110" s="72">
        <f>K105</f>
        <v>7</v>
      </c>
      <c r="N110" s="72">
        <v>9</v>
      </c>
      <c r="O110" s="72">
        <v>11</v>
      </c>
      <c r="P110" s="73">
        <v>13</v>
      </c>
      <c r="Q110" s="74">
        <v>15</v>
      </c>
      <c r="R110" s="74">
        <v>17</v>
      </c>
      <c r="S110" s="71"/>
      <c r="T110" s="20"/>
    </row>
    <row r="111" spans="1:20" ht="30" customHeight="1">
      <c r="A111" s="138" t="s">
        <v>15</v>
      </c>
      <c r="B111" s="138"/>
      <c r="C111" s="6"/>
      <c r="D111" s="6"/>
      <c r="E111" s="6"/>
      <c r="F111" s="10"/>
      <c r="G111" s="10"/>
      <c r="H111" s="10"/>
      <c r="I111" s="20"/>
      <c r="J111" s="20"/>
      <c r="K111" s="138" t="s">
        <v>15</v>
      </c>
      <c r="L111" s="138"/>
      <c r="M111" s="6"/>
      <c r="N111" s="6"/>
      <c r="O111" s="6"/>
      <c r="P111" s="10"/>
      <c r="Q111" s="10"/>
      <c r="R111" s="10"/>
      <c r="S111" s="20"/>
      <c r="T111" s="20"/>
    </row>
    <row r="112" spans="1:20" ht="30" customHeight="1">
      <c r="A112" s="64"/>
      <c r="B112" s="19"/>
      <c r="C112" s="140" t="s">
        <v>54</v>
      </c>
      <c r="D112" s="140"/>
      <c r="E112" s="140"/>
      <c r="F112" s="140"/>
      <c r="G112" s="140"/>
      <c r="H112" s="140"/>
      <c r="I112" s="20"/>
      <c r="J112" s="20"/>
      <c r="K112" s="64"/>
      <c r="L112" s="19"/>
      <c r="M112" s="140" t="s">
        <v>54</v>
      </c>
      <c r="N112" s="140"/>
      <c r="O112" s="140"/>
      <c r="P112" s="140"/>
      <c r="Q112" s="140"/>
      <c r="R112" s="140"/>
      <c r="S112" s="20"/>
      <c r="T112" s="20"/>
    </row>
    <row r="113" spans="1:20" ht="30" customHeight="1">
      <c r="A113" s="141" t="s">
        <v>36</v>
      </c>
      <c r="B113" s="141"/>
      <c r="C113" s="141"/>
      <c r="D113" s="118"/>
      <c r="E113" s="141" t="s">
        <v>13</v>
      </c>
      <c r="F113" s="141"/>
      <c r="G113" s="116" t="str">
        <f>Input!C86</f>
        <v>Sandusky</v>
      </c>
      <c r="H113" s="119"/>
      <c r="I113" s="119"/>
      <c r="J113" s="120"/>
      <c r="K113" s="141" t="s">
        <v>36</v>
      </c>
      <c r="L113" s="141"/>
      <c r="M113" s="141"/>
      <c r="N113" s="118"/>
      <c r="O113" s="141" t="s">
        <v>13</v>
      </c>
      <c r="P113" s="141"/>
      <c r="Q113" s="116" t="str">
        <f>Input!Q86</f>
        <v>Owosso</v>
      </c>
      <c r="R113" s="119"/>
      <c r="S113" s="119"/>
      <c r="T113" s="10"/>
    </row>
    <row r="114" spans="1:20" ht="30" customHeight="1">
      <c r="A114" s="11"/>
      <c r="B114" s="12" t="s">
        <v>0</v>
      </c>
      <c r="C114" s="7" t="s">
        <v>2</v>
      </c>
      <c r="D114" s="7" t="s">
        <v>3</v>
      </c>
      <c r="E114" s="7" t="s">
        <v>4</v>
      </c>
      <c r="F114" s="13"/>
      <c r="G114" s="13"/>
      <c r="H114" s="76"/>
      <c r="I114" s="76"/>
      <c r="J114" s="77"/>
      <c r="K114" s="11"/>
      <c r="L114" s="12" t="s">
        <v>0</v>
      </c>
      <c r="M114" s="7" t="s">
        <v>2</v>
      </c>
      <c r="N114" s="7" t="s">
        <v>3</v>
      </c>
      <c r="O114" s="7" t="s">
        <v>4</v>
      </c>
      <c r="P114" s="13"/>
      <c r="Q114" s="13"/>
      <c r="R114" s="13"/>
      <c r="S114" s="13"/>
      <c r="T114" s="14"/>
    </row>
    <row r="115" spans="1:20" ht="30" customHeight="1">
      <c r="A115" s="11"/>
      <c r="B115" s="15" t="str">
        <f>Input!B86</f>
        <v>Zack Billot</v>
      </c>
      <c r="C115" s="15"/>
      <c r="D115" s="15"/>
      <c r="E115" s="15"/>
      <c r="K115" s="11"/>
      <c r="L115" s="15" t="str">
        <f>Input!P86</f>
        <v>Aubree Irish</v>
      </c>
      <c r="M115" s="15"/>
      <c r="N115" s="15"/>
      <c r="O115" s="15"/>
      <c r="P115" s="14"/>
      <c r="Q115" s="14"/>
      <c r="R115" s="14"/>
      <c r="S115" s="14"/>
      <c r="T115" s="14"/>
    </row>
    <row r="116" spans="1:20" ht="30" customHeight="1">
      <c r="A116" s="11" t="s">
        <v>27</v>
      </c>
      <c r="B116" s="15" t="str">
        <f>Input!B87</f>
        <v>Kyle Pardy</v>
      </c>
      <c r="C116" s="15"/>
      <c r="D116" s="15"/>
      <c r="E116" s="15"/>
      <c r="K116" s="11" t="s">
        <v>27</v>
      </c>
      <c r="L116" s="15" t="str">
        <f>Input!P87</f>
        <v>Marissa Spalding</v>
      </c>
      <c r="M116" s="15"/>
      <c r="N116" s="15"/>
      <c r="O116" s="15"/>
      <c r="P116" s="14"/>
      <c r="Q116" s="14"/>
      <c r="R116" s="14"/>
      <c r="S116" s="14"/>
      <c r="T116" s="14"/>
    </row>
    <row r="117" spans="1:20" ht="30" customHeight="1">
      <c r="A117" s="11" t="s">
        <v>28</v>
      </c>
      <c r="B117" s="15" t="str">
        <f>Input!B88</f>
        <v>Trenton Pardy</v>
      </c>
      <c r="C117" s="15"/>
      <c r="D117" s="15"/>
      <c r="E117" s="15"/>
      <c r="K117" s="11" t="s">
        <v>28</v>
      </c>
      <c r="L117" s="15" t="str">
        <f>Input!P88</f>
        <v>Ashley Abrams</v>
      </c>
      <c r="M117" s="15"/>
      <c r="N117" s="15"/>
      <c r="O117" s="15"/>
      <c r="P117" s="14"/>
      <c r="Q117" s="14"/>
      <c r="R117" s="14"/>
      <c r="S117" s="14"/>
      <c r="T117" s="14"/>
    </row>
    <row r="118" spans="1:20" ht="30" customHeight="1">
      <c r="A118" s="11" t="s">
        <v>29</v>
      </c>
      <c r="B118" s="15" t="str">
        <f>Input!B89</f>
        <v>Adam Cahoon</v>
      </c>
      <c r="C118" s="15"/>
      <c r="D118" s="15"/>
      <c r="E118" s="15"/>
      <c r="K118" s="11" t="s">
        <v>29</v>
      </c>
      <c r="L118" s="15" t="str">
        <f>Input!P89</f>
        <v>Shelby Gokee</v>
      </c>
      <c r="M118" s="15"/>
      <c r="N118" s="15"/>
      <c r="O118" s="15"/>
      <c r="P118" s="14"/>
      <c r="Q118" s="14"/>
      <c r="R118" s="14"/>
      <c r="S118" s="14"/>
      <c r="T118" s="14"/>
    </row>
    <row r="119" spans="1:20" ht="30" customHeight="1">
      <c r="A119" s="11" t="s">
        <v>30</v>
      </c>
      <c r="B119" s="15" t="str">
        <f>Input!B90</f>
        <v>David Leen</v>
      </c>
      <c r="C119" s="15"/>
      <c r="D119" s="15"/>
      <c r="E119" s="15"/>
      <c r="K119" s="11" t="s">
        <v>30</v>
      </c>
      <c r="L119" s="15" t="str">
        <f>Input!P90</f>
        <v>Laken Williamson</v>
      </c>
      <c r="M119" s="15"/>
      <c r="N119" s="15"/>
      <c r="O119" s="15"/>
      <c r="P119" s="14"/>
      <c r="Q119" s="14"/>
      <c r="R119" s="14"/>
      <c r="S119" s="14"/>
      <c r="T119" s="14"/>
    </row>
    <row r="120" spans="1:20" ht="30" customHeight="1">
      <c r="A120" s="11"/>
      <c r="B120" s="15" t="str">
        <f>Input!B91</f>
        <v>Joshua Bradley</v>
      </c>
      <c r="C120" s="15"/>
      <c r="D120" s="15"/>
      <c r="E120" s="15"/>
      <c r="K120" s="11"/>
      <c r="L120" s="15" t="str">
        <f>Input!P91</f>
        <v>Raeanne Forrester</v>
      </c>
      <c r="M120" s="15"/>
      <c r="N120" s="15"/>
      <c r="O120" s="15"/>
      <c r="P120" s="14"/>
      <c r="Q120" s="14"/>
      <c r="R120" s="14"/>
      <c r="S120" s="14"/>
      <c r="T120" s="14"/>
    </row>
    <row r="121" spans="1:20" ht="30" customHeight="1">
      <c r="A121" s="11">
        <f>Input!A94</f>
        <v>28</v>
      </c>
      <c r="B121" s="15" t="str">
        <f>Input!B92</f>
        <v>Dakota Pallas</v>
      </c>
      <c r="C121" s="15"/>
      <c r="D121" s="15"/>
      <c r="E121" s="15"/>
      <c r="K121" s="11">
        <f>Input!O94</f>
        <v>8</v>
      </c>
      <c r="L121" s="15" t="str">
        <f>Input!P92</f>
        <v>SS</v>
      </c>
      <c r="M121" s="15"/>
      <c r="N121" s="15"/>
      <c r="O121" s="15"/>
      <c r="P121" s="14"/>
      <c r="Q121" s="14"/>
      <c r="R121" s="14"/>
      <c r="S121" s="14"/>
      <c r="T121" s="14"/>
    </row>
    <row r="122" spans="1:20" ht="30" customHeight="1">
      <c r="A122" s="11"/>
      <c r="B122" s="15" t="str">
        <f>Input!B93</f>
        <v>SS</v>
      </c>
      <c r="C122" s="15"/>
      <c r="D122" s="15"/>
      <c r="E122" s="15"/>
      <c r="K122" s="11"/>
      <c r="L122" s="15" t="str">
        <f>Input!P93</f>
        <v>SS</v>
      </c>
      <c r="M122" s="15"/>
      <c r="N122" s="15"/>
      <c r="O122" s="15"/>
      <c r="P122" s="14"/>
      <c r="Q122" s="14"/>
      <c r="R122" s="14"/>
      <c r="S122" s="14"/>
      <c r="T122" s="14"/>
    </row>
    <row r="123" spans="1:20" ht="30" customHeight="1">
      <c r="A123" s="11"/>
      <c r="B123" s="15" t="str">
        <f>Input!B94</f>
        <v>SS</v>
      </c>
      <c r="C123" s="15"/>
      <c r="D123" s="15"/>
      <c r="E123" s="15"/>
      <c r="F123" s="69" t="s">
        <v>34</v>
      </c>
      <c r="G123" s="69" t="s">
        <v>34</v>
      </c>
      <c r="H123" s="69" t="s">
        <v>34</v>
      </c>
      <c r="I123" s="75" t="s">
        <v>26</v>
      </c>
      <c r="J123" s="66"/>
      <c r="K123" s="11"/>
      <c r="L123" s="15" t="str">
        <f>Input!P94</f>
        <v>SS</v>
      </c>
      <c r="M123" s="15"/>
      <c r="N123" s="15"/>
      <c r="O123" s="15"/>
      <c r="P123" s="69" t="s">
        <v>34</v>
      </c>
      <c r="Q123" s="69" t="s">
        <v>34</v>
      </c>
      <c r="R123" s="69" t="s">
        <v>34</v>
      </c>
      <c r="S123" s="75" t="s">
        <v>26</v>
      </c>
      <c r="T123" s="66"/>
    </row>
    <row r="124" spans="1:20" ht="30" customHeight="1">
      <c r="A124" s="11"/>
      <c r="B124" s="15" t="str">
        <f>Input!B95</f>
        <v>SS</v>
      </c>
      <c r="C124" s="15"/>
      <c r="D124" s="15"/>
      <c r="E124" s="15"/>
      <c r="F124" s="80"/>
      <c r="G124" s="80"/>
      <c r="H124" s="80"/>
      <c r="I124" s="68" t="s">
        <v>35</v>
      </c>
      <c r="J124" s="67" t="s">
        <v>20</v>
      </c>
      <c r="K124" s="11"/>
      <c r="L124" s="15" t="str">
        <f>Input!P95</f>
        <v>SS</v>
      </c>
      <c r="M124" s="15"/>
      <c r="N124" s="15"/>
      <c r="O124" s="15"/>
      <c r="P124" s="80"/>
      <c r="Q124" s="80"/>
      <c r="R124" s="80"/>
      <c r="S124" s="68" t="s">
        <v>35</v>
      </c>
      <c r="T124" s="67" t="s">
        <v>20</v>
      </c>
    </row>
    <row r="125" spans="1:20" ht="30" customHeight="1">
      <c r="A125" s="11"/>
      <c r="B125" s="17"/>
      <c r="C125" s="15"/>
      <c r="D125" s="15"/>
      <c r="E125" s="15"/>
      <c r="F125" s="78"/>
      <c r="G125" s="78"/>
      <c r="H125" s="78"/>
      <c r="I125" s="78">
        <f>Input!M96</f>
        <v>114</v>
      </c>
      <c r="J125" s="78">
        <f>Input!N96</f>
        <v>3342</v>
      </c>
      <c r="K125" s="11"/>
      <c r="L125" s="17"/>
      <c r="M125" s="15"/>
      <c r="N125" s="15"/>
      <c r="O125" s="15"/>
      <c r="P125" s="78"/>
      <c r="Q125" s="78"/>
      <c r="R125" s="78"/>
      <c r="S125" s="78">
        <f>Input!AA96</f>
        <v>117</v>
      </c>
      <c r="T125" s="78">
        <f>Input!AB96</f>
        <v>3209</v>
      </c>
    </row>
    <row r="126" spans="2:20" ht="30" customHeight="1">
      <c r="B126" s="18" t="s">
        <v>14</v>
      </c>
      <c r="C126" s="72">
        <f>A121</f>
        <v>28</v>
      </c>
      <c r="D126" s="72">
        <v>26</v>
      </c>
      <c r="E126" s="72">
        <v>24</v>
      </c>
      <c r="F126" s="73">
        <v>22</v>
      </c>
      <c r="G126" s="74">
        <v>38</v>
      </c>
      <c r="H126" s="74">
        <v>36</v>
      </c>
      <c r="I126" s="71"/>
      <c r="J126" s="20"/>
      <c r="K126" s="65"/>
      <c r="L126" s="18" t="s">
        <v>14</v>
      </c>
      <c r="M126" s="72">
        <f>K121</f>
        <v>8</v>
      </c>
      <c r="N126" s="72">
        <v>6</v>
      </c>
      <c r="O126" s="72">
        <v>4</v>
      </c>
      <c r="P126" s="73">
        <v>2</v>
      </c>
      <c r="Q126" s="74">
        <v>18</v>
      </c>
      <c r="R126" s="74">
        <v>16</v>
      </c>
      <c r="S126" s="71"/>
      <c r="T126" s="20"/>
    </row>
    <row r="127" spans="1:20" ht="30" customHeight="1">
      <c r="A127" s="138" t="s">
        <v>15</v>
      </c>
      <c r="B127" s="138"/>
      <c r="C127" s="6"/>
      <c r="D127" s="6"/>
      <c r="E127" s="6"/>
      <c r="F127" s="10"/>
      <c r="G127" s="10"/>
      <c r="H127" s="10"/>
      <c r="I127" s="20"/>
      <c r="J127" s="20"/>
      <c r="K127" s="138" t="s">
        <v>15</v>
      </c>
      <c r="L127" s="138"/>
      <c r="M127" s="6"/>
      <c r="N127" s="6"/>
      <c r="O127" s="6"/>
      <c r="P127" s="10"/>
      <c r="Q127" s="10"/>
      <c r="R127" s="10"/>
      <c r="S127" s="20"/>
      <c r="T127" s="20"/>
    </row>
    <row r="128" spans="1:20" ht="30" customHeight="1">
      <c r="A128" s="64"/>
      <c r="B128" s="19"/>
      <c r="C128" s="140" t="s">
        <v>54</v>
      </c>
      <c r="D128" s="140"/>
      <c r="E128" s="140"/>
      <c r="F128" s="140"/>
      <c r="G128" s="140"/>
      <c r="H128" s="140"/>
      <c r="I128" s="20"/>
      <c r="J128" s="20"/>
      <c r="K128" s="64"/>
      <c r="L128" s="19"/>
      <c r="M128" s="140" t="s">
        <v>54</v>
      </c>
      <c r="N128" s="140"/>
      <c r="O128" s="140"/>
      <c r="P128" s="140"/>
      <c r="Q128" s="140"/>
      <c r="R128" s="140"/>
      <c r="S128" s="20"/>
      <c r="T128" s="20"/>
    </row>
    <row r="129" spans="1:20" ht="30" customHeight="1">
      <c r="A129" s="141" t="s">
        <v>36</v>
      </c>
      <c r="B129" s="141"/>
      <c r="C129" s="141"/>
      <c r="D129" s="118"/>
      <c r="E129" s="141" t="s">
        <v>13</v>
      </c>
      <c r="F129" s="141"/>
      <c r="G129" s="116" t="str">
        <f>Input!C98</f>
        <v>Sterling Heights Stevenson</v>
      </c>
      <c r="H129" s="119"/>
      <c r="I129" s="119"/>
      <c r="J129" s="120"/>
      <c r="K129" s="141" t="s">
        <v>36</v>
      </c>
      <c r="L129" s="141"/>
      <c r="M129" s="141"/>
      <c r="N129" s="118"/>
      <c r="O129" s="141" t="s">
        <v>13</v>
      </c>
      <c r="P129" s="141"/>
      <c r="Q129" s="116" t="str">
        <f>Input!Q98</f>
        <v>Swartz Creek</v>
      </c>
      <c r="R129" s="119"/>
      <c r="S129" s="119"/>
      <c r="T129" s="120"/>
    </row>
    <row r="130" spans="1:20" ht="30" customHeight="1">
      <c r="A130" s="11"/>
      <c r="B130" s="12" t="s">
        <v>0</v>
      </c>
      <c r="C130" s="7" t="s">
        <v>2</v>
      </c>
      <c r="D130" s="7" t="s">
        <v>3</v>
      </c>
      <c r="E130" s="7" t="s">
        <v>4</v>
      </c>
      <c r="F130" s="13"/>
      <c r="G130" s="13"/>
      <c r="H130" s="76"/>
      <c r="I130" s="76"/>
      <c r="J130" s="77"/>
      <c r="K130" s="11"/>
      <c r="L130" s="12" t="s">
        <v>0</v>
      </c>
      <c r="M130" s="7" t="s">
        <v>2</v>
      </c>
      <c r="N130" s="7" t="s">
        <v>3</v>
      </c>
      <c r="O130" s="7" t="s">
        <v>4</v>
      </c>
      <c r="P130" s="13"/>
      <c r="Q130" s="13"/>
      <c r="R130" s="13"/>
      <c r="S130" s="13"/>
      <c r="T130" s="14"/>
    </row>
    <row r="131" spans="1:20" ht="30" customHeight="1">
      <c r="A131" s="11"/>
      <c r="B131" s="15" t="str">
        <f>Input!B98</f>
        <v>Tyler Amato</v>
      </c>
      <c r="C131" s="15"/>
      <c r="D131" s="15"/>
      <c r="E131" s="15"/>
      <c r="K131" s="11"/>
      <c r="L131" s="15" t="str">
        <f>Input!P98</f>
        <v>Alexis Vanderkuur</v>
      </c>
      <c r="M131" s="15"/>
      <c r="N131" s="15"/>
      <c r="O131" s="15"/>
      <c r="P131" s="14"/>
      <c r="Q131" s="14"/>
      <c r="R131" s="14"/>
      <c r="S131" s="14"/>
      <c r="T131" s="14"/>
    </row>
    <row r="132" spans="1:20" ht="30" customHeight="1">
      <c r="A132" s="11" t="s">
        <v>27</v>
      </c>
      <c r="B132" s="15" t="str">
        <f>Input!B99</f>
        <v>Jaden DeFillippo</v>
      </c>
      <c r="C132" s="15"/>
      <c r="D132" s="15"/>
      <c r="E132" s="15"/>
      <c r="K132" s="11" t="s">
        <v>27</v>
      </c>
      <c r="L132" s="15" t="str">
        <f>Input!P99</f>
        <v>Tori Vanderkuur</v>
      </c>
      <c r="M132" s="15"/>
      <c r="N132" s="15"/>
      <c r="O132" s="15"/>
      <c r="P132" s="14"/>
      <c r="Q132" s="14"/>
      <c r="R132" s="14"/>
      <c r="S132" s="14"/>
      <c r="T132" s="14"/>
    </row>
    <row r="133" spans="1:20" ht="30" customHeight="1">
      <c r="A133" s="11" t="s">
        <v>28</v>
      </c>
      <c r="B133" s="15" t="str">
        <f>Input!B100</f>
        <v>Riley Feil</v>
      </c>
      <c r="C133" s="15"/>
      <c r="D133" s="15"/>
      <c r="E133" s="15"/>
      <c r="K133" s="11" t="s">
        <v>28</v>
      </c>
      <c r="L133" s="15" t="str">
        <f>Input!P100</f>
        <v>Britney Passmore</v>
      </c>
      <c r="M133" s="15"/>
      <c r="N133" s="15"/>
      <c r="O133" s="15"/>
      <c r="P133" s="14"/>
      <c r="Q133" s="14"/>
      <c r="R133" s="14"/>
      <c r="S133" s="14"/>
      <c r="T133" s="14"/>
    </row>
    <row r="134" spans="1:20" ht="30" customHeight="1">
      <c r="A134" s="11" t="s">
        <v>29</v>
      </c>
      <c r="B134" s="15" t="str">
        <f>Input!B101</f>
        <v>Matthew Kinnaird</v>
      </c>
      <c r="C134" s="15"/>
      <c r="D134" s="15"/>
      <c r="E134" s="15"/>
      <c r="K134" s="11" t="s">
        <v>29</v>
      </c>
      <c r="L134" s="15" t="str">
        <f>Input!P101</f>
        <v>Kim Matus</v>
      </c>
      <c r="M134" s="15"/>
      <c r="N134" s="15"/>
      <c r="O134" s="15"/>
      <c r="P134" s="14"/>
      <c r="Q134" s="14"/>
      <c r="R134" s="14"/>
      <c r="S134" s="14"/>
      <c r="T134" s="14"/>
    </row>
    <row r="135" spans="1:20" ht="30" customHeight="1">
      <c r="A135" s="11" t="s">
        <v>30</v>
      </c>
      <c r="B135" s="15" t="str">
        <f>Input!B102</f>
        <v>Nicholas Kinnaird</v>
      </c>
      <c r="C135" s="15"/>
      <c r="D135" s="15"/>
      <c r="E135" s="15"/>
      <c r="K135" s="11" t="s">
        <v>30</v>
      </c>
      <c r="L135" s="15" t="str">
        <f>Input!P102</f>
        <v>Jocelyn Brown</v>
      </c>
      <c r="M135" s="15"/>
      <c r="N135" s="15"/>
      <c r="O135" s="15"/>
      <c r="P135" s="14"/>
      <c r="Q135" s="14"/>
      <c r="R135" s="14"/>
      <c r="S135" s="14"/>
      <c r="T135" s="14"/>
    </row>
    <row r="136" spans="1:20" ht="30" customHeight="1">
      <c r="A136" s="11"/>
      <c r="B136" s="15" t="str">
        <f>Input!B103</f>
        <v>Ryan Neumann</v>
      </c>
      <c r="C136" s="15"/>
      <c r="D136" s="15"/>
      <c r="E136" s="15"/>
      <c r="K136" s="11"/>
      <c r="L136" s="15" t="str">
        <f>Input!P103</f>
        <v>Emani Davis</v>
      </c>
      <c r="M136" s="15"/>
      <c r="N136" s="15"/>
      <c r="O136" s="15"/>
      <c r="P136" s="14"/>
      <c r="Q136" s="14"/>
      <c r="R136" s="14"/>
      <c r="S136" s="14"/>
      <c r="T136" s="14"/>
    </row>
    <row r="137" spans="1:20" ht="30" customHeight="1">
      <c r="A137" s="11">
        <f>Input!A106</f>
        <v>29</v>
      </c>
      <c r="B137" s="15" t="str">
        <f>Input!B104</f>
        <v>SS</v>
      </c>
      <c r="C137" s="15"/>
      <c r="D137" s="15"/>
      <c r="E137" s="15"/>
      <c r="K137" s="11">
        <f>Input!O106</f>
        <v>9</v>
      </c>
      <c r="L137" s="15" t="str">
        <f>Input!P104</f>
        <v>Sydney Goupil</v>
      </c>
      <c r="M137" s="15"/>
      <c r="N137" s="15"/>
      <c r="O137" s="15"/>
      <c r="P137" s="14"/>
      <c r="Q137" s="14"/>
      <c r="R137" s="14"/>
      <c r="S137" s="14"/>
      <c r="T137" s="14"/>
    </row>
    <row r="138" spans="1:20" ht="30" customHeight="1">
      <c r="A138" s="11"/>
      <c r="B138" s="15" t="str">
        <f>Input!B105</f>
        <v>SS</v>
      </c>
      <c r="C138" s="15"/>
      <c r="D138" s="15"/>
      <c r="E138" s="15"/>
      <c r="K138" s="11"/>
      <c r="L138" s="15" t="str">
        <f>Input!P105</f>
        <v>SS</v>
      </c>
      <c r="M138" s="15"/>
      <c r="N138" s="15"/>
      <c r="O138" s="15"/>
      <c r="P138" s="14"/>
      <c r="Q138" s="14"/>
      <c r="R138" s="14"/>
      <c r="S138" s="14"/>
      <c r="T138" s="14"/>
    </row>
    <row r="139" spans="1:20" ht="30" customHeight="1">
      <c r="A139" s="11"/>
      <c r="B139" s="15" t="str">
        <f>Input!B106</f>
        <v>SS</v>
      </c>
      <c r="C139" s="15"/>
      <c r="D139" s="15"/>
      <c r="E139" s="15"/>
      <c r="F139" s="69" t="s">
        <v>34</v>
      </c>
      <c r="G139" s="69" t="s">
        <v>34</v>
      </c>
      <c r="H139" s="69" t="s">
        <v>34</v>
      </c>
      <c r="I139" s="75" t="s">
        <v>26</v>
      </c>
      <c r="J139" s="66"/>
      <c r="K139" s="11"/>
      <c r="L139" s="15" t="str">
        <f>Input!P106</f>
        <v>SS</v>
      </c>
      <c r="M139" s="15"/>
      <c r="N139" s="15"/>
      <c r="O139" s="15"/>
      <c r="P139" s="69" t="s">
        <v>34</v>
      </c>
      <c r="Q139" s="69" t="s">
        <v>34</v>
      </c>
      <c r="R139" s="69" t="s">
        <v>34</v>
      </c>
      <c r="S139" s="75" t="s">
        <v>26</v>
      </c>
      <c r="T139" s="66"/>
    </row>
    <row r="140" spans="1:20" ht="30" customHeight="1">
      <c r="A140" s="11"/>
      <c r="B140" s="15" t="str">
        <f>Input!B107</f>
        <v>SS</v>
      </c>
      <c r="C140" s="15"/>
      <c r="D140" s="15"/>
      <c r="E140" s="15"/>
      <c r="F140" s="80"/>
      <c r="G140" s="80"/>
      <c r="H140" s="80"/>
      <c r="I140" s="68" t="s">
        <v>35</v>
      </c>
      <c r="J140" s="67" t="s">
        <v>20</v>
      </c>
      <c r="K140" s="11"/>
      <c r="L140" s="15" t="str">
        <f>Input!P107</f>
        <v>SS</v>
      </c>
      <c r="M140" s="15"/>
      <c r="N140" s="15"/>
      <c r="O140" s="15"/>
      <c r="P140" s="80"/>
      <c r="Q140" s="80"/>
      <c r="R140" s="80"/>
      <c r="S140" s="68" t="s">
        <v>35</v>
      </c>
      <c r="T140" s="67" t="s">
        <v>20</v>
      </c>
    </row>
    <row r="141" spans="1:20" ht="30" customHeight="1">
      <c r="A141" s="11"/>
      <c r="B141" s="17"/>
      <c r="C141" s="15"/>
      <c r="D141" s="15"/>
      <c r="E141" s="15"/>
      <c r="F141" s="78"/>
      <c r="G141" s="78"/>
      <c r="H141" s="78"/>
      <c r="I141" s="78">
        <f>Input!M108</f>
        <v>145</v>
      </c>
      <c r="J141" s="78">
        <f>Input!N108</f>
        <v>3599</v>
      </c>
      <c r="K141" s="11"/>
      <c r="L141" s="17"/>
      <c r="M141" s="15"/>
      <c r="N141" s="15"/>
      <c r="O141" s="15"/>
      <c r="P141" s="78"/>
      <c r="Q141" s="78"/>
      <c r="R141" s="78"/>
      <c r="S141" s="78">
        <f>Input!AA108</f>
        <v>142</v>
      </c>
      <c r="T141" s="78">
        <f>Input!AB108</f>
        <v>3039</v>
      </c>
    </row>
    <row r="142" spans="2:20" ht="30" customHeight="1">
      <c r="B142" s="18" t="s">
        <v>14</v>
      </c>
      <c r="C142" s="72">
        <f>A137</f>
        <v>29</v>
      </c>
      <c r="D142" s="72">
        <v>31</v>
      </c>
      <c r="E142" s="72">
        <v>33</v>
      </c>
      <c r="F142" s="73">
        <v>35</v>
      </c>
      <c r="G142" s="74">
        <v>37</v>
      </c>
      <c r="H142" s="74">
        <v>39</v>
      </c>
      <c r="I142" s="71"/>
      <c r="J142" s="20"/>
      <c r="K142" s="65"/>
      <c r="L142" s="18" t="s">
        <v>14</v>
      </c>
      <c r="M142" s="72">
        <f>K137</f>
        <v>9</v>
      </c>
      <c r="N142" s="72">
        <v>11</v>
      </c>
      <c r="O142" s="72">
        <v>13</v>
      </c>
      <c r="P142" s="73">
        <v>15</v>
      </c>
      <c r="Q142" s="74">
        <v>17</v>
      </c>
      <c r="R142" s="74">
        <v>19</v>
      </c>
      <c r="S142" s="71"/>
      <c r="T142" s="20"/>
    </row>
    <row r="143" spans="1:20" ht="30" customHeight="1">
      <c r="A143" s="138" t="s">
        <v>15</v>
      </c>
      <c r="B143" s="138"/>
      <c r="C143" s="6"/>
      <c r="D143" s="6"/>
      <c r="E143" s="6"/>
      <c r="F143" s="10"/>
      <c r="G143" s="10"/>
      <c r="H143" s="10"/>
      <c r="I143" s="20"/>
      <c r="J143" s="20"/>
      <c r="K143" s="138" t="s">
        <v>15</v>
      </c>
      <c r="L143" s="138"/>
      <c r="M143" s="6"/>
      <c r="N143" s="6"/>
      <c r="O143" s="6"/>
      <c r="P143" s="10"/>
      <c r="Q143" s="10"/>
      <c r="R143" s="10"/>
      <c r="S143" s="20"/>
      <c r="T143" s="20"/>
    </row>
    <row r="144" spans="1:20" ht="30" customHeight="1">
      <c r="A144" s="64"/>
      <c r="B144" s="19"/>
      <c r="C144" s="140" t="s">
        <v>54</v>
      </c>
      <c r="D144" s="140"/>
      <c r="E144" s="140"/>
      <c r="F144" s="140"/>
      <c r="G144" s="140"/>
      <c r="H144" s="140"/>
      <c r="I144" s="20"/>
      <c r="J144" s="20"/>
      <c r="K144" s="64"/>
      <c r="L144" s="19"/>
      <c r="M144" s="140" t="s">
        <v>54</v>
      </c>
      <c r="N144" s="140"/>
      <c r="O144" s="140"/>
      <c r="P144" s="140"/>
      <c r="Q144" s="140"/>
      <c r="R144" s="140"/>
      <c r="S144" s="20"/>
      <c r="T144" s="20"/>
    </row>
    <row r="145" spans="1:20" ht="30" customHeight="1">
      <c r="A145" s="141" t="s">
        <v>36</v>
      </c>
      <c r="B145" s="141"/>
      <c r="C145" s="141"/>
      <c r="D145" s="118"/>
      <c r="E145" s="141" t="s">
        <v>13</v>
      </c>
      <c r="F145" s="141"/>
      <c r="G145" s="116" t="str">
        <f>Input!C110</f>
        <v>Bay City Western</v>
      </c>
      <c r="H145" s="119"/>
      <c r="I145" s="119"/>
      <c r="J145" s="120"/>
      <c r="K145" s="141" t="s">
        <v>36</v>
      </c>
      <c r="L145" s="141"/>
      <c r="M145" s="141"/>
      <c r="N145" s="118"/>
      <c r="O145" s="141" t="s">
        <v>13</v>
      </c>
      <c r="P145" s="141"/>
      <c r="Q145" s="116" t="str">
        <f>Input!Q110</f>
        <v>Oscoda</v>
      </c>
      <c r="R145" s="119"/>
      <c r="S145" s="9"/>
      <c r="T145" s="10"/>
    </row>
    <row r="146" spans="1:20" ht="30" customHeight="1">
      <c r="A146" s="11"/>
      <c r="B146" s="12" t="s">
        <v>0</v>
      </c>
      <c r="C146" s="7" t="s">
        <v>2</v>
      </c>
      <c r="D146" s="7" t="s">
        <v>3</v>
      </c>
      <c r="E146" s="7" t="s">
        <v>4</v>
      </c>
      <c r="F146" s="13"/>
      <c r="G146" s="13"/>
      <c r="H146" s="76"/>
      <c r="I146" s="76"/>
      <c r="J146" s="77"/>
      <c r="K146" s="11"/>
      <c r="L146" s="12" t="s">
        <v>0</v>
      </c>
      <c r="M146" s="7" t="s">
        <v>2</v>
      </c>
      <c r="N146" s="7" t="s">
        <v>3</v>
      </c>
      <c r="O146" s="7" t="s">
        <v>4</v>
      </c>
      <c r="P146" s="13"/>
      <c r="Q146" s="13"/>
      <c r="R146" s="13"/>
      <c r="S146" s="13"/>
      <c r="T146" s="14"/>
    </row>
    <row r="147" spans="1:20" ht="30" customHeight="1">
      <c r="A147" s="11"/>
      <c r="B147" s="15" t="str">
        <f>Input!B110</f>
        <v>Desmond Malusi</v>
      </c>
      <c r="C147" s="15"/>
      <c r="D147" s="15"/>
      <c r="E147" s="15"/>
      <c r="K147" s="11"/>
      <c r="L147" s="15">
        <f>Input!P110</f>
        <v>0</v>
      </c>
      <c r="M147" s="15"/>
      <c r="N147" s="15"/>
      <c r="O147" s="15"/>
      <c r="P147" s="14"/>
      <c r="Q147" s="14"/>
      <c r="R147" s="14"/>
      <c r="S147" s="14"/>
      <c r="T147" s="14"/>
    </row>
    <row r="148" spans="1:20" ht="30" customHeight="1">
      <c r="A148" s="11" t="s">
        <v>27</v>
      </c>
      <c r="B148" s="15" t="str">
        <f>Input!B111</f>
        <v>Brady Dodick</v>
      </c>
      <c r="C148" s="15"/>
      <c r="D148" s="15"/>
      <c r="E148" s="15"/>
      <c r="K148" s="11" t="s">
        <v>27</v>
      </c>
      <c r="L148" s="15">
        <f>Input!P111</f>
        <v>0</v>
      </c>
      <c r="M148" s="15"/>
      <c r="N148" s="15"/>
      <c r="O148" s="15"/>
      <c r="P148" s="14"/>
      <c r="Q148" s="14"/>
      <c r="R148" s="14"/>
      <c r="S148" s="14"/>
      <c r="T148" s="14"/>
    </row>
    <row r="149" spans="1:20" ht="30" customHeight="1">
      <c r="A149" s="11" t="s">
        <v>28</v>
      </c>
      <c r="B149" s="15" t="str">
        <f>Input!B112</f>
        <v>Kyle Shorkey</v>
      </c>
      <c r="C149" s="15"/>
      <c r="D149" s="15"/>
      <c r="E149" s="15"/>
      <c r="K149" s="11" t="s">
        <v>28</v>
      </c>
      <c r="L149" s="15">
        <f>Input!P112</f>
        <v>0</v>
      </c>
      <c r="M149" s="15"/>
      <c r="N149" s="15"/>
      <c r="O149" s="15"/>
      <c r="P149" s="14"/>
      <c r="Q149" s="14"/>
      <c r="R149" s="14"/>
      <c r="S149" s="14"/>
      <c r="T149" s="14"/>
    </row>
    <row r="150" spans="1:20" ht="30" customHeight="1">
      <c r="A150" s="11" t="s">
        <v>29</v>
      </c>
      <c r="B150" s="15" t="str">
        <f>Input!B113</f>
        <v>Jackson Ellis</v>
      </c>
      <c r="C150" s="15"/>
      <c r="D150" s="15"/>
      <c r="E150" s="15"/>
      <c r="K150" s="11" t="s">
        <v>29</v>
      </c>
      <c r="L150" s="15">
        <f>Input!P113</f>
        <v>0</v>
      </c>
      <c r="M150" s="15"/>
      <c r="N150" s="15"/>
      <c r="O150" s="15"/>
      <c r="P150" s="14"/>
      <c r="Q150" s="14"/>
      <c r="R150" s="14"/>
      <c r="S150" s="14"/>
      <c r="T150" s="14"/>
    </row>
    <row r="151" spans="1:20" ht="30" customHeight="1">
      <c r="A151" s="11" t="s">
        <v>30</v>
      </c>
      <c r="B151" s="15" t="str">
        <f>Input!B114</f>
        <v>Levi Kiefer</v>
      </c>
      <c r="C151" s="15"/>
      <c r="D151" s="15"/>
      <c r="E151" s="15"/>
      <c r="K151" s="11" t="s">
        <v>30</v>
      </c>
      <c r="L151" s="15">
        <f>Input!P114</f>
        <v>0</v>
      </c>
      <c r="M151" s="15"/>
      <c r="N151" s="15"/>
      <c r="O151" s="15"/>
      <c r="P151" s="14"/>
      <c r="Q151" s="14"/>
      <c r="R151" s="14"/>
      <c r="S151" s="14"/>
      <c r="T151" s="14"/>
    </row>
    <row r="152" spans="1:20" ht="30" customHeight="1">
      <c r="A152" s="11"/>
      <c r="B152" s="15" t="str">
        <f>Input!B115</f>
        <v>Ryan Blanchard</v>
      </c>
      <c r="C152" s="15"/>
      <c r="D152" s="15"/>
      <c r="E152" s="15"/>
      <c r="K152" s="11"/>
      <c r="L152" s="15">
        <f>Input!P115</f>
        <v>0</v>
      </c>
      <c r="M152" s="15"/>
      <c r="N152" s="15"/>
      <c r="O152" s="15"/>
      <c r="P152" s="14"/>
      <c r="Q152" s="14"/>
      <c r="R152" s="14"/>
      <c r="S152" s="14"/>
      <c r="T152" s="14"/>
    </row>
    <row r="153" spans="1:20" ht="30" customHeight="1">
      <c r="A153" s="11">
        <f>Input!A118</f>
        <v>30</v>
      </c>
      <c r="B153" s="15" t="str">
        <f>Input!B116</f>
        <v>SS</v>
      </c>
      <c r="C153" s="15"/>
      <c r="D153" s="15"/>
      <c r="E153" s="15"/>
      <c r="K153" s="11">
        <f>Input!O118</f>
        <v>10</v>
      </c>
      <c r="L153" s="15">
        <f>Input!P116</f>
        <v>0</v>
      </c>
      <c r="M153" s="15"/>
      <c r="N153" s="15"/>
      <c r="O153" s="15"/>
      <c r="P153" s="14"/>
      <c r="Q153" s="14"/>
      <c r="R153" s="14"/>
      <c r="S153" s="14"/>
      <c r="T153" s="14"/>
    </row>
    <row r="154" spans="1:20" ht="30" customHeight="1">
      <c r="A154" s="11"/>
      <c r="B154" s="15" t="str">
        <f>Input!B117</f>
        <v>SS</v>
      </c>
      <c r="C154" s="15"/>
      <c r="D154" s="15"/>
      <c r="E154" s="15"/>
      <c r="K154" s="11"/>
      <c r="L154" s="15" t="str">
        <f>Input!P117</f>
        <v>SS</v>
      </c>
      <c r="M154" s="15"/>
      <c r="N154" s="15"/>
      <c r="O154" s="15"/>
      <c r="P154" s="14"/>
      <c r="Q154" s="14"/>
      <c r="R154" s="14"/>
      <c r="S154" s="14"/>
      <c r="T154" s="14"/>
    </row>
    <row r="155" spans="1:20" ht="30" customHeight="1">
      <c r="A155" s="11"/>
      <c r="B155" s="15" t="str">
        <f>Input!B118</f>
        <v>SS</v>
      </c>
      <c r="C155" s="15"/>
      <c r="D155" s="15"/>
      <c r="E155" s="15"/>
      <c r="F155" s="70" t="s">
        <v>31</v>
      </c>
      <c r="G155" s="70" t="s">
        <v>32</v>
      </c>
      <c r="H155" s="70" t="s">
        <v>33</v>
      </c>
      <c r="I155" s="75" t="s">
        <v>26</v>
      </c>
      <c r="J155" s="66"/>
      <c r="K155" s="11"/>
      <c r="L155" s="15" t="str">
        <f>Input!P118</f>
        <v>SS</v>
      </c>
      <c r="M155" s="15"/>
      <c r="N155" s="15"/>
      <c r="O155" s="15"/>
      <c r="P155" s="70" t="s">
        <v>31</v>
      </c>
      <c r="Q155" s="70" t="s">
        <v>32</v>
      </c>
      <c r="R155" s="70" t="s">
        <v>33</v>
      </c>
      <c r="S155" s="75" t="s">
        <v>26</v>
      </c>
      <c r="T155" s="66"/>
    </row>
    <row r="156" spans="1:20" ht="30" customHeight="1">
      <c r="A156" s="11"/>
      <c r="B156" s="15" t="str">
        <f>Input!B119</f>
        <v>SS</v>
      </c>
      <c r="C156" s="15"/>
      <c r="D156" s="15"/>
      <c r="E156" s="15"/>
      <c r="F156" s="80"/>
      <c r="G156" s="80"/>
      <c r="H156" s="80"/>
      <c r="I156" s="68" t="s">
        <v>35</v>
      </c>
      <c r="J156" s="67" t="s">
        <v>20</v>
      </c>
      <c r="K156" s="11"/>
      <c r="L156" s="15" t="str">
        <f>Input!P119</f>
        <v>SS</v>
      </c>
      <c r="M156" s="15"/>
      <c r="N156" s="15"/>
      <c r="O156" s="15"/>
      <c r="P156" s="80"/>
      <c r="Q156" s="80"/>
      <c r="R156" s="80"/>
      <c r="S156" s="68" t="s">
        <v>35</v>
      </c>
      <c r="T156" s="67" t="s">
        <v>20</v>
      </c>
    </row>
    <row r="157" spans="1:20" ht="30" customHeight="1">
      <c r="A157" s="11"/>
      <c r="B157" s="17"/>
      <c r="C157" s="15"/>
      <c r="D157" s="15"/>
      <c r="E157" s="15"/>
      <c r="F157" s="78"/>
      <c r="G157" s="78"/>
      <c r="H157" s="78"/>
      <c r="I157" s="78">
        <f>Input!M120</f>
        <v>170</v>
      </c>
      <c r="J157" s="78">
        <f>Input!N120</f>
        <v>4039</v>
      </c>
      <c r="K157" s="11"/>
      <c r="L157" s="17"/>
      <c r="M157" s="15"/>
      <c r="N157" s="15"/>
      <c r="O157" s="15"/>
      <c r="P157" s="78"/>
      <c r="Q157" s="78"/>
      <c r="R157" s="78"/>
      <c r="S157" s="78">
        <f>Input!AA120</f>
      </c>
      <c r="T157" s="78">
        <f>Input!AB120</f>
      </c>
    </row>
    <row r="158" spans="2:20" ht="30" customHeight="1">
      <c r="B158" s="18" t="s">
        <v>14</v>
      </c>
      <c r="C158" s="72">
        <f>A153</f>
        <v>30</v>
      </c>
      <c r="D158" s="72">
        <v>28</v>
      </c>
      <c r="E158" s="72">
        <v>26</v>
      </c>
      <c r="F158" s="73">
        <v>24</v>
      </c>
      <c r="G158" s="74">
        <v>22</v>
      </c>
      <c r="H158" s="74">
        <v>38</v>
      </c>
      <c r="I158" s="71"/>
      <c r="J158" s="20"/>
      <c r="K158" s="65"/>
      <c r="L158" s="18" t="s">
        <v>14</v>
      </c>
      <c r="M158" s="72">
        <f>K153</f>
        <v>10</v>
      </c>
      <c r="N158" s="72">
        <v>8</v>
      </c>
      <c r="O158" s="72">
        <v>6</v>
      </c>
      <c r="P158" s="73">
        <v>4</v>
      </c>
      <c r="Q158" s="74">
        <v>2</v>
      </c>
      <c r="R158" s="74">
        <v>18</v>
      </c>
      <c r="S158" s="71"/>
      <c r="T158" s="20"/>
    </row>
    <row r="159" spans="1:20" ht="30" customHeight="1">
      <c r="A159" s="138" t="s">
        <v>15</v>
      </c>
      <c r="B159" s="138"/>
      <c r="C159" s="6"/>
      <c r="D159" s="6"/>
      <c r="E159" s="6"/>
      <c r="F159" s="10"/>
      <c r="G159" s="10"/>
      <c r="H159" s="10"/>
      <c r="I159" s="20"/>
      <c r="J159" s="20"/>
      <c r="K159" s="138" t="s">
        <v>15</v>
      </c>
      <c r="L159" s="138"/>
      <c r="M159" s="6"/>
      <c r="N159" s="6"/>
      <c r="O159" s="6"/>
      <c r="P159" s="10"/>
      <c r="Q159" s="10"/>
      <c r="R159" s="10"/>
      <c r="S159" s="20"/>
      <c r="T159" s="20"/>
    </row>
    <row r="160" spans="1:20" ht="30" customHeight="1">
      <c r="A160" s="64"/>
      <c r="B160" s="19"/>
      <c r="C160" s="140" t="s">
        <v>54</v>
      </c>
      <c r="D160" s="140"/>
      <c r="E160" s="140"/>
      <c r="F160" s="140"/>
      <c r="G160" s="140"/>
      <c r="H160" s="140"/>
      <c r="I160" s="20"/>
      <c r="J160" s="20"/>
      <c r="K160" s="64"/>
      <c r="L160" s="19"/>
      <c r="M160" s="140" t="s">
        <v>54</v>
      </c>
      <c r="N160" s="140"/>
      <c r="O160" s="140"/>
      <c r="P160" s="140"/>
      <c r="Q160" s="140"/>
      <c r="R160" s="140"/>
      <c r="S160" s="20"/>
      <c r="T160" s="20"/>
    </row>
    <row r="161" spans="1:20" ht="30" customHeight="1">
      <c r="A161" s="141" t="s">
        <v>36</v>
      </c>
      <c r="B161" s="141"/>
      <c r="C161" s="141"/>
      <c r="D161" s="118"/>
      <c r="E161" s="141" t="s">
        <v>13</v>
      </c>
      <c r="F161" s="141"/>
      <c r="G161" s="116" t="str">
        <f>Input!C122</f>
        <v>Flint Kearsley</v>
      </c>
      <c r="H161" s="119"/>
      <c r="I161" s="119"/>
      <c r="J161" s="120"/>
      <c r="K161" s="141" t="s">
        <v>36</v>
      </c>
      <c r="L161" s="141"/>
      <c r="M161" s="141"/>
      <c r="N161" s="118"/>
      <c r="O161" s="141" t="s">
        <v>13</v>
      </c>
      <c r="P161" s="141"/>
      <c r="Q161" s="116" t="str">
        <f>Input!Q122</f>
        <v>Sandusky</v>
      </c>
      <c r="R161" s="119"/>
      <c r="S161" s="119"/>
      <c r="T161" s="10"/>
    </row>
    <row r="162" spans="1:20" ht="30" customHeight="1">
      <c r="A162" s="11"/>
      <c r="B162" s="12" t="s">
        <v>0</v>
      </c>
      <c r="C162" s="7" t="s">
        <v>2</v>
      </c>
      <c r="D162" s="7" t="s">
        <v>3</v>
      </c>
      <c r="E162" s="7" t="s">
        <v>4</v>
      </c>
      <c r="F162" s="13"/>
      <c r="G162" s="13"/>
      <c r="H162" s="76"/>
      <c r="I162" s="76"/>
      <c r="J162" s="77"/>
      <c r="K162" s="11"/>
      <c r="L162" s="12" t="s">
        <v>0</v>
      </c>
      <c r="M162" s="7" t="s">
        <v>2</v>
      </c>
      <c r="N162" s="7" t="s">
        <v>3</v>
      </c>
      <c r="O162" s="7" t="s">
        <v>4</v>
      </c>
      <c r="P162" s="13"/>
      <c r="Q162" s="13"/>
      <c r="R162" s="13"/>
      <c r="S162" s="13"/>
      <c r="T162" s="14"/>
    </row>
    <row r="163" spans="1:20" ht="30" customHeight="1">
      <c r="A163" s="11"/>
      <c r="B163" s="15" t="str">
        <f>Input!B122</f>
        <v>Kyle Langworthy</v>
      </c>
      <c r="C163" s="15"/>
      <c r="D163" s="15"/>
      <c r="E163" s="15"/>
      <c r="K163" s="11"/>
      <c r="L163" s="15" t="str">
        <f>Input!P122</f>
        <v>Ashlyn Robinson</v>
      </c>
      <c r="M163" s="15"/>
      <c r="N163" s="15"/>
      <c r="O163" s="15"/>
      <c r="P163" s="14"/>
      <c r="Q163" s="14"/>
      <c r="R163" s="14"/>
      <c r="S163" s="14"/>
      <c r="T163" s="14"/>
    </row>
    <row r="164" spans="1:20" ht="30" customHeight="1">
      <c r="A164" s="11" t="s">
        <v>27</v>
      </c>
      <c r="B164" s="15" t="str">
        <f>Input!B123</f>
        <v>Chase Gebhardt</v>
      </c>
      <c r="C164" s="15"/>
      <c r="D164" s="15"/>
      <c r="E164" s="15"/>
      <c r="K164" s="11" t="s">
        <v>27</v>
      </c>
      <c r="L164" s="15" t="str">
        <f>Input!P123</f>
        <v>Allie Conner</v>
      </c>
      <c r="M164" s="15"/>
      <c r="N164" s="15"/>
      <c r="O164" s="15"/>
      <c r="P164" s="14"/>
      <c r="Q164" s="14"/>
      <c r="R164" s="14"/>
      <c r="S164" s="14"/>
      <c r="T164" s="14"/>
    </row>
    <row r="165" spans="1:20" ht="30" customHeight="1">
      <c r="A165" s="11" t="s">
        <v>28</v>
      </c>
      <c r="B165" s="15" t="str">
        <f>Input!B124</f>
        <v>Ethan Burke</v>
      </c>
      <c r="C165" s="15"/>
      <c r="D165" s="15"/>
      <c r="E165" s="15"/>
      <c r="K165" s="11" t="s">
        <v>28</v>
      </c>
      <c r="L165" s="15" t="str">
        <f>Input!P124</f>
        <v>Shelby Hoff</v>
      </c>
      <c r="M165" s="15"/>
      <c r="N165" s="15"/>
      <c r="O165" s="15"/>
      <c r="P165" s="14"/>
      <c r="Q165" s="14"/>
      <c r="R165" s="14"/>
      <c r="S165" s="14"/>
      <c r="T165" s="14"/>
    </row>
    <row r="166" spans="1:20" ht="30" customHeight="1">
      <c r="A166" s="11" t="s">
        <v>29</v>
      </c>
      <c r="B166" s="15" t="str">
        <f>Input!B125</f>
        <v>Seth Varner</v>
      </c>
      <c r="C166" s="15"/>
      <c r="D166" s="15"/>
      <c r="E166" s="15"/>
      <c r="K166" s="11" t="s">
        <v>29</v>
      </c>
      <c r="L166" s="15" t="str">
        <f>Input!P125</f>
        <v>Brooke Spillane</v>
      </c>
      <c r="M166" s="15"/>
      <c r="N166" s="15"/>
      <c r="O166" s="15"/>
      <c r="P166" s="14"/>
      <c r="Q166" s="14"/>
      <c r="R166" s="14"/>
      <c r="S166" s="14"/>
      <c r="T166" s="14"/>
    </row>
    <row r="167" spans="1:20" ht="30" customHeight="1">
      <c r="A167" s="11" t="s">
        <v>30</v>
      </c>
      <c r="B167" s="15" t="str">
        <f>Input!B126</f>
        <v>Jake Reid</v>
      </c>
      <c r="C167" s="15"/>
      <c r="D167" s="15"/>
      <c r="E167" s="15"/>
      <c r="K167" s="11" t="s">
        <v>30</v>
      </c>
      <c r="L167" s="15" t="str">
        <f>Input!P126</f>
        <v>Keylea Davis</v>
      </c>
      <c r="M167" s="15"/>
      <c r="N167" s="15"/>
      <c r="O167" s="15"/>
      <c r="P167" s="14"/>
      <c r="Q167" s="14"/>
      <c r="R167" s="14"/>
      <c r="S167" s="14"/>
      <c r="T167" s="14"/>
    </row>
    <row r="168" spans="1:20" ht="30" customHeight="1">
      <c r="A168" s="11"/>
      <c r="B168" s="15" t="str">
        <f>Input!B127</f>
        <v>Justin Todd</v>
      </c>
      <c r="C168" s="15"/>
      <c r="D168" s="15"/>
      <c r="E168" s="15"/>
      <c r="K168" s="11"/>
      <c r="L168" s="15" t="str">
        <f>Input!P127</f>
        <v>Jamie Hineman</v>
      </c>
      <c r="M168" s="15"/>
      <c r="N168" s="15"/>
      <c r="O168" s="15"/>
      <c r="P168" s="14"/>
      <c r="Q168" s="14"/>
      <c r="R168" s="14"/>
      <c r="S168" s="14"/>
      <c r="T168" s="14"/>
    </row>
    <row r="169" spans="1:20" ht="30" customHeight="1">
      <c r="A169" s="11">
        <f>Input!A130</f>
        <v>31</v>
      </c>
      <c r="B169" s="15" t="str">
        <f>Input!B128</f>
        <v>Nathan Maxwell</v>
      </c>
      <c r="C169" s="15"/>
      <c r="D169" s="15"/>
      <c r="E169" s="15"/>
      <c r="K169" s="11">
        <f>Input!O130</f>
        <v>11</v>
      </c>
      <c r="L169" s="15" t="str">
        <f>Input!P128</f>
        <v>SS</v>
      </c>
      <c r="M169" s="15"/>
      <c r="N169" s="15"/>
      <c r="O169" s="15"/>
      <c r="P169" s="14"/>
      <c r="Q169" s="14"/>
      <c r="R169" s="14"/>
      <c r="S169" s="14"/>
      <c r="T169" s="14"/>
    </row>
    <row r="170" spans="1:20" ht="30" customHeight="1">
      <c r="A170" s="11"/>
      <c r="B170" s="15" t="str">
        <f>Input!B129</f>
        <v>Lee Burgess</v>
      </c>
      <c r="C170" s="15"/>
      <c r="D170" s="15"/>
      <c r="E170" s="15"/>
      <c r="K170" s="11"/>
      <c r="L170" s="15" t="str">
        <f>Input!P129</f>
        <v>SS</v>
      </c>
      <c r="M170" s="15"/>
      <c r="N170" s="15"/>
      <c r="O170" s="15"/>
      <c r="P170" s="14"/>
      <c r="Q170" s="14"/>
      <c r="R170" s="14"/>
      <c r="S170" s="14"/>
      <c r="T170" s="14"/>
    </row>
    <row r="171" spans="1:20" ht="30" customHeight="1">
      <c r="A171" s="11"/>
      <c r="B171" s="15" t="str">
        <f>Input!B130</f>
        <v>SS</v>
      </c>
      <c r="C171" s="15"/>
      <c r="D171" s="15"/>
      <c r="E171" s="15"/>
      <c r="F171" s="69" t="s">
        <v>34</v>
      </c>
      <c r="G171" s="69" t="s">
        <v>34</v>
      </c>
      <c r="H171" s="69" t="s">
        <v>34</v>
      </c>
      <c r="I171" s="75" t="s">
        <v>26</v>
      </c>
      <c r="J171" s="66"/>
      <c r="K171" s="11"/>
      <c r="L171" s="15" t="str">
        <f>Input!P130</f>
        <v>SS</v>
      </c>
      <c r="M171" s="15"/>
      <c r="N171" s="15"/>
      <c r="O171" s="15"/>
      <c r="P171" s="69" t="s">
        <v>34</v>
      </c>
      <c r="Q171" s="69" t="s">
        <v>34</v>
      </c>
      <c r="R171" s="69" t="s">
        <v>34</v>
      </c>
      <c r="S171" s="75" t="s">
        <v>26</v>
      </c>
      <c r="T171" s="66"/>
    </row>
    <row r="172" spans="1:20" ht="30" customHeight="1">
      <c r="A172" s="11"/>
      <c r="B172" s="15" t="str">
        <f>Input!B131</f>
        <v>SS</v>
      </c>
      <c r="C172" s="15"/>
      <c r="D172" s="15"/>
      <c r="E172" s="15"/>
      <c r="F172" s="80"/>
      <c r="G172" s="80"/>
      <c r="H172" s="80"/>
      <c r="I172" s="68" t="s">
        <v>35</v>
      </c>
      <c r="J172" s="67" t="s">
        <v>20</v>
      </c>
      <c r="K172" s="11"/>
      <c r="L172" s="15" t="str">
        <f>Input!P131</f>
        <v>SS</v>
      </c>
      <c r="M172" s="15"/>
      <c r="N172" s="15"/>
      <c r="O172" s="15"/>
      <c r="P172" s="80"/>
      <c r="Q172" s="80"/>
      <c r="R172" s="80"/>
      <c r="S172" s="68" t="s">
        <v>35</v>
      </c>
      <c r="T172" s="67" t="s">
        <v>20</v>
      </c>
    </row>
    <row r="173" spans="1:20" ht="30" customHeight="1">
      <c r="A173" s="11"/>
      <c r="B173" s="17"/>
      <c r="C173" s="15"/>
      <c r="D173" s="15"/>
      <c r="E173" s="15"/>
      <c r="F173" s="78"/>
      <c r="G173" s="78"/>
      <c r="H173" s="78"/>
      <c r="I173" s="78">
        <f>Input!M132</f>
        <v>137</v>
      </c>
      <c r="J173" s="78">
        <f>Input!N132</f>
        <v>4106</v>
      </c>
      <c r="K173" s="11"/>
      <c r="L173" s="17"/>
      <c r="M173" s="15"/>
      <c r="N173" s="15"/>
      <c r="O173" s="15"/>
      <c r="P173" s="78"/>
      <c r="Q173" s="78"/>
      <c r="R173" s="78"/>
      <c r="S173" s="78">
        <f>Input!AA132</f>
        <v>83</v>
      </c>
      <c r="T173" s="78">
        <f>Input!AB132</f>
        <v>2300</v>
      </c>
    </row>
    <row r="174" spans="2:20" ht="30" customHeight="1">
      <c r="B174" s="18" t="s">
        <v>14</v>
      </c>
      <c r="C174" s="72">
        <f>A169</f>
        <v>31</v>
      </c>
      <c r="D174" s="72">
        <v>33</v>
      </c>
      <c r="E174" s="72">
        <v>35</v>
      </c>
      <c r="F174" s="73">
        <v>37</v>
      </c>
      <c r="G174" s="74">
        <v>39</v>
      </c>
      <c r="H174" s="74">
        <v>21</v>
      </c>
      <c r="I174" s="71"/>
      <c r="J174" s="20"/>
      <c r="K174" s="65"/>
      <c r="L174" s="18" t="s">
        <v>14</v>
      </c>
      <c r="M174" s="72">
        <f>K169</f>
        <v>11</v>
      </c>
      <c r="N174" s="72">
        <v>13</v>
      </c>
      <c r="O174" s="72">
        <v>15</v>
      </c>
      <c r="P174" s="73">
        <v>17</v>
      </c>
      <c r="Q174" s="74">
        <v>19</v>
      </c>
      <c r="R174" s="74">
        <v>1</v>
      </c>
      <c r="S174" s="71"/>
      <c r="T174" s="20"/>
    </row>
    <row r="175" spans="1:20" ht="30" customHeight="1">
      <c r="A175" s="138" t="s">
        <v>15</v>
      </c>
      <c r="B175" s="138"/>
      <c r="C175" s="6"/>
      <c r="D175" s="6"/>
      <c r="E175" s="6"/>
      <c r="F175" s="10"/>
      <c r="G175" s="10"/>
      <c r="H175" s="10"/>
      <c r="I175" s="20"/>
      <c r="J175" s="20"/>
      <c r="K175" s="138" t="s">
        <v>15</v>
      </c>
      <c r="L175" s="138"/>
      <c r="M175" s="6"/>
      <c r="N175" s="6"/>
      <c r="O175" s="6"/>
      <c r="P175" s="10"/>
      <c r="Q175" s="10"/>
      <c r="R175" s="10"/>
      <c r="S175" s="20"/>
      <c r="T175" s="20"/>
    </row>
    <row r="176" spans="1:20" ht="30" customHeight="1">
      <c r="A176" s="64"/>
      <c r="B176" s="19"/>
      <c r="C176" s="140" t="s">
        <v>54</v>
      </c>
      <c r="D176" s="140"/>
      <c r="E176" s="140"/>
      <c r="F176" s="140"/>
      <c r="G176" s="140"/>
      <c r="H176" s="140"/>
      <c r="I176" s="20"/>
      <c r="J176" s="20"/>
      <c r="K176" s="64"/>
      <c r="L176" s="19"/>
      <c r="M176" s="140" t="s">
        <v>54</v>
      </c>
      <c r="N176" s="140"/>
      <c r="O176" s="140"/>
      <c r="P176" s="140"/>
      <c r="Q176" s="140"/>
      <c r="R176" s="140"/>
      <c r="S176" s="20"/>
      <c r="T176" s="20"/>
    </row>
    <row r="177" spans="1:20" ht="30" customHeight="1">
      <c r="A177" s="141" t="s">
        <v>36</v>
      </c>
      <c r="B177" s="141"/>
      <c r="C177" s="141"/>
      <c r="D177" s="118"/>
      <c r="E177" s="141" t="s">
        <v>13</v>
      </c>
      <c r="F177" s="141"/>
      <c r="G177" s="117" t="str">
        <f>Input!C134</f>
        <v>L'Anse Creuse North</v>
      </c>
      <c r="H177" s="119"/>
      <c r="I177" s="119"/>
      <c r="J177" s="120"/>
      <c r="K177" s="141" t="s">
        <v>36</v>
      </c>
      <c r="L177" s="141"/>
      <c r="M177" s="141"/>
      <c r="N177" s="118"/>
      <c r="O177" s="141" t="s">
        <v>13</v>
      </c>
      <c r="P177" s="141"/>
      <c r="Q177" s="116" t="str">
        <f>Input!Q134</f>
        <v>L'Anse Creuse North</v>
      </c>
      <c r="R177" s="119"/>
      <c r="S177" s="119"/>
      <c r="T177" s="120"/>
    </row>
    <row r="178" spans="1:20" ht="30" customHeight="1">
      <c r="A178" s="11"/>
      <c r="B178" s="12" t="s">
        <v>0</v>
      </c>
      <c r="C178" s="7" t="s">
        <v>2</v>
      </c>
      <c r="D178" s="7" t="s">
        <v>3</v>
      </c>
      <c r="E178" s="7" t="s">
        <v>4</v>
      </c>
      <c r="F178" s="13"/>
      <c r="G178" s="13"/>
      <c r="H178" s="76"/>
      <c r="I178" s="76"/>
      <c r="J178" s="77"/>
      <c r="K178" s="11"/>
      <c r="L178" s="12" t="s">
        <v>0</v>
      </c>
      <c r="M178" s="7" t="s">
        <v>2</v>
      </c>
      <c r="N178" s="7" t="s">
        <v>3</v>
      </c>
      <c r="O178" s="7" t="s">
        <v>4</v>
      </c>
      <c r="P178" s="13"/>
      <c r="Q178" s="13"/>
      <c r="R178" s="13"/>
      <c r="S178" s="13"/>
      <c r="T178" s="14"/>
    </row>
    <row r="179" spans="1:20" ht="30" customHeight="1">
      <c r="A179" s="11"/>
      <c r="B179" s="15" t="str">
        <f>Input!B134</f>
        <v>Evan DeBruyne</v>
      </c>
      <c r="C179" s="15"/>
      <c r="D179" s="15"/>
      <c r="E179" s="15"/>
      <c r="K179" s="11"/>
      <c r="L179" s="15" t="str">
        <f>Input!P134</f>
        <v>Sarah Hubbard</v>
      </c>
      <c r="M179" s="15"/>
      <c r="N179" s="15"/>
      <c r="O179" s="15"/>
      <c r="P179" s="14"/>
      <c r="Q179" s="14"/>
      <c r="R179" s="14"/>
      <c r="S179" s="14"/>
      <c r="T179" s="14"/>
    </row>
    <row r="180" spans="1:20" ht="30" customHeight="1">
      <c r="A180" s="11" t="s">
        <v>27</v>
      </c>
      <c r="B180" s="15" t="str">
        <f>Input!B135</f>
        <v>Micael Torres</v>
      </c>
      <c r="C180" s="15"/>
      <c r="D180" s="15"/>
      <c r="E180" s="15"/>
      <c r="K180" s="11" t="s">
        <v>27</v>
      </c>
      <c r="L180" s="15" t="str">
        <f>Input!P135</f>
        <v>Riley Meade</v>
      </c>
      <c r="M180" s="15"/>
      <c r="N180" s="15"/>
      <c r="O180" s="15"/>
      <c r="P180" s="14"/>
      <c r="Q180" s="14"/>
      <c r="R180" s="14"/>
      <c r="S180" s="14"/>
      <c r="T180" s="14"/>
    </row>
    <row r="181" spans="1:20" ht="30" customHeight="1">
      <c r="A181" s="11" t="s">
        <v>28</v>
      </c>
      <c r="B181" s="15" t="str">
        <f>Input!B136</f>
        <v>Cory Mazure</v>
      </c>
      <c r="C181" s="15"/>
      <c r="D181" s="15"/>
      <c r="E181" s="15"/>
      <c r="K181" s="11" t="s">
        <v>28</v>
      </c>
      <c r="L181" s="15" t="str">
        <f>Input!P136</f>
        <v>Emily Paupert</v>
      </c>
      <c r="M181" s="15"/>
      <c r="N181" s="15"/>
      <c r="O181" s="15"/>
      <c r="P181" s="14"/>
      <c r="Q181" s="14"/>
      <c r="R181" s="14"/>
      <c r="S181" s="14"/>
      <c r="T181" s="14"/>
    </row>
    <row r="182" spans="1:20" ht="30" customHeight="1">
      <c r="A182" s="11" t="s">
        <v>29</v>
      </c>
      <c r="B182" s="15" t="str">
        <f>Input!B137</f>
        <v>Zackary Jarfas</v>
      </c>
      <c r="C182" s="15"/>
      <c r="D182" s="15"/>
      <c r="E182" s="15"/>
      <c r="K182" s="11" t="s">
        <v>29</v>
      </c>
      <c r="L182" s="15" t="str">
        <f>Input!P137</f>
        <v>Allyson Sand</v>
      </c>
      <c r="M182" s="15"/>
      <c r="N182" s="15"/>
      <c r="O182" s="15"/>
      <c r="P182" s="14"/>
      <c r="Q182" s="14"/>
      <c r="R182" s="14"/>
      <c r="S182" s="14"/>
      <c r="T182" s="14"/>
    </row>
    <row r="183" spans="1:20" ht="30" customHeight="1">
      <c r="A183" s="11" t="s">
        <v>30</v>
      </c>
      <c r="B183" s="15" t="str">
        <f>Input!B138</f>
        <v>Dylan Farris</v>
      </c>
      <c r="C183" s="15"/>
      <c r="D183" s="15"/>
      <c r="E183" s="15"/>
      <c r="K183" s="11" t="s">
        <v>30</v>
      </c>
      <c r="L183" s="15" t="str">
        <f>Input!P138</f>
        <v>Madison Staretmans</v>
      </c>
      <c r="M183" s="15"/>
      <c r="N183" s="15"/>
      <c r="O183" s="15"/>
      <c r="P183" s="14"/>
      <c r="Q183" s="14"/>
      <c r="R183" s="14"/>
      <c r="S183" s="14"/>
      <c r="T183" s="14"/>
    </row>
    <row r="184" spans="1:20" ht="30" customHeight="1">
      <c r="A184" s="11"/>
      <c r="B184" s="15" t="str">
        <f>Input!B139</f>
        <v>Blake Wamken</v>
      </c>
      <c r="C184" s="15"/>
      <c r="D184" s="15"/>
      <c r="E184" s="15"/>
      <c r="K184" s="11"/>
      <c r="L184" s="15" t="str">
        <f>Input!P139</f>
        <v>Jasmine Hunter</v>
      </c>
      <c r="M184" s="15"/>
      <c r="N184" s="15"/>
      <c r="O184" s="15"/>
      <c r="P184" s="14"/>
      <c r="Q184" s="14"/>
      <c r="R184" s="14"/>
      <c r="S184" s="14"/>
      <c r="T184" s="14"/>
    </row>
    <row r="185" spans="1:20" ht="30" customHeight="1">
      <c r="A185" s="11">
        <f>Input!A142</f>
        <v>32</v>
      </c>
      <c r="B185" s="15" t="str">
        <f>Input!B140</f>
        <v>James Mazure</v>
      </c>
      <c r="C185" s="15"/>
      <c r="D185" s="15"/>
      <c r="E185" s="15"/>
      <c r="K185" s="11">
        <f>Input!O142</f>
        <v>12</v>
      </c>
      <c r="L185" s="15" t="str">
        <f>Input!P140</f>
        <v>Natalie Meade</v>
      </c>
      <c r="M185" s="15"/>
      <c r="N185" s="15"/>
      <c r="O185" s="15"/>
      <c r="P185" s="14"/>
      <c r="Q185" s="14"/>
      <c r="R185" s="14"/>
      <c r="S185" s="14"/>
      <c r="T185" s="14"/>
    </row>
    <row r="186" spans="1:20" ht="30" customHeight="1">
      <c r="A186" s="11"/>
      <c r="B186" s="15" t="str">
        <f>Input!B141</f>
        <v>SS</v>
      </c>
      <c r="C186" s="15"/>
      <c r="D186" s="15"/>
      <c r="E186" s="15"/>
      <c r="K186" s="11"/>
      <c r="L186" s="15" t="str">
        <f>Input!P141</f>
        <v>SS</v>
      </c>
      <c r="M186" s="15"/>
      <c r="N186" s="15"/>
      <c r="O186" s="15"/>
      <c r="P186" s="14"/>
      <c r="Q186" s="14"/>
      <c r="R186" s="14"/>
      <c r="S186" s="14"/>
      <c r="T186" s="14"/>
    </row>
    <row r="187" spans="1:20" ht="30" customHeight="1">
      <c r="A187" s="11"/>
      <c r="B187" s="15" t="str">
        <f>Input!B142</f>
        <v>SS</v>
      </c>
      <c r="C187" s="15"/>
      <c r="D187" s="15"/>
      <c r="E187" s="15"/>
      <c r="F187" s="69" t="s">
        <v>34</v>
      </c>
      <c r="G187" s="69" t="s">
        <v>34</v>
      </c>
      <c r="H187" s="69" t="s">
        <v>34</v>
      </c>
      <c r="I187" s="75" t="s">
        <v>26</v>
      </c>
      <c r="J187" s="66"/>
      <c r="K187" s="11"/>
      <c r="L187" s="15" t="str">
        <f>Input!P142</f>
        <v>SS</v>
      </c>
      <c r="M187" s="15"/>
      <c r="N187" s="15"/>
      <c r="O187" s="15"/>
      <c r="P187" s="69" t="s">
        <v>34</v>
      </c>
      <c r="Q187" s="69" t="s">
        <v>34</v>
      </c>
      <c r="R187" s="69" t="s">
        <v>34</v>
      </c>
      <c r="S187" s="75" t="s">
        <v>26</v>
      </c>
      <c r="T187" s="66"/>
    </row>
    <row r="188" spans="1:20" ht="30" customHeight="1">
      <c r="A188" s="11"/>
      <c r="B188" s="15" t="str">
        <f>Input!B143</f>
        <v>SS</v>
      </c>
      <c r="C188" s="15"/>
      <c r="D188" s="15"/>
      <c r="E188" s="15"/>
      <c r="F188" s="80"/>
      <c r="G188" s="80"/>
      <c r="H188" s="80"/>
      <c r="I188" s="68" t="s">
        <v>35</v>
      </c>
      <c r="J188" s="67" t="s">
        <v>20</v>
      </c>
      <c r="K188" s="11"/>
      <c r="L188" s="15" t="str">
        <f>Input!P143</f>
        <v>SS</v>
      </c>
      <c r="M188" s="15"/>
      <c r="N188" s="15"/>
      <c r="O188" s="15"/>
      <c r="P188" s="80"/>
      <c r="Q188" s="80"/>
      <c r="R188" s="80"/>
      <c r="S188" s="68" t="s">
        <v>35</v>
      </c>
      <c r="T188" s="67" t="s">
        <v>20</v>
      </c>
    </row>
    <row r="189" spans="1:20" ht="30" customHeight="1">
      <c r="A189" s="11"/>
      <c r="B189" s="17"/>
      <c r="C189" s="15"/>
      <c r="D189" s="15"/>
      <c r="E189" s="15"/>
      <c r="F189" s="78"/>
      <c r="G189" s="78"/>
      <c r="H189" s="78"/>
      <c r="I189" s="78">
        <f>Input!M144</f>
        <v>170</v>
      </c>
      <c r="J189" s="78">
        <f>Input!N144</f>
        <v>3887</v>
      </c>
      <c r="K189" s="11"/>
      <c r="L189" s="17"/>
      <c r="M189" s="15"/>
      <c r="N189" s="15"/>
      <c r="O189" s="15"/>
      <c r="P189" s="78"/>
      <c r="Q189" s="78"/>
      <c r="R189" s="78"/>
      <c r="S189" s="78">
        <f>Input!AA144</f>
        <v>125</v>
      </c>
      <c r="T189" s="78">
        <f>Input!AB144</f>
        <v>3138</v>
      </c>
    </row>
    <row r="190" spans="2:20" ht="30" customHeight="1">
      <c r="B190" s="18" t="s">
        <v>14</v>
      </c>
      <c r="C190" s="72">
        <f>A185</f>
        <v>32</v>
      </c>
      <c r="D190" s="72">
        <v>30</v>
      </c>
      <c r="E190" s="72">
        <v>28</v>
      </c>
      <c r="F190" s="73">
        <v>26</v>
      </c>
      <c r="G190" s="74">
        <v>24</v>
      </c>
      <c r="H190" s="74">
        <v>22</v>
      </c>
      <c r="I190" s="71"/>
      <c r="J190" s="20"/>
      <c r="K190" s="65"/>
      <c r="L190" s="18" t="s">
        <v>14</v>
      </c>
      <c r="M190" s="72">
        <f>K185</f>
        <v>12</v>
      </c>
      <c r="N190" s="72">
        <v>10</v>
      </c>
      <c r="O190" s="72">
        <v>8</v>
      </c>
      <c r="P190" s="73">
        <v>6</v>
      </c>
      <c r="Q190" s="74">
        <v>4</v>
      </c>
      <c r="R190" s="74">
        <v>2</v>
      </c>
      <c r="S190" s="71"/>
      <c r="T190" s="20"/>
    </row>
    <row r="191" spans="1:20" ht="30" customHeight="1">
      <c r="A191" s="138" t="s">
        <v>15</v>
      </c>
      <c r="B191" s="138"/>
      <c r="C191" s="6"/>
      <c r="D191" s="6"/>
      <c r="E191" s="6"/>
      <c r="F191" s="10"/>
      <c r="G191" s="10"/>
      <c r="H191" s="10"/>
      <c r="I191" s="20"/>
      <c r="J191" s="20"/>
      <c r="K191" s="138" t="s">
        <v>15</v>
      </c>
      <c r="L191" s="138"/>
      <c r="M191" s="6"/>
      <c r="N191" s="6"/>
      <c r="O191" s="6"/>
      <c r="P191" s="10"/>
      <c r="Q191" s="10"/>
      <c r="R191" s="10"/>
      <c r="S191" s="20"/>
      <c r="T191" s="20"/>
    </row>
    <row r="192" spans="1:20" ht="30" customHeight="1">
      <c r="A192" s="64"/>
      <c r="B192" s="19"/>
      <c r="C192" s="140" t="s">
        <v>54</v>
      </c>
      <c r="D192" s="140"/>
      <c r="E192" s="140"/>
      <c r="F192" s="140"/>
      <c r="G192" s="140"/>
      <c r="H192" s="140"/>
      <c r="I192" s="20"/>
      <c r="J192" s="20"/>
      <c r="K192" s="64"/>
      <c r="L192" s="19"/>
      <c r="M192" s="140" t="s">
        <v>54</v>
      </c>
      <c r="N192" s="140"/>
      <c r="O192" s="140"/>
      <c r="P192" s="140"/>
      <c r="Q192" s="140"/>
      <c r="R192" s="140"/>
      <c r="S192" s="20"/>
      <c r="T192" s="20"/>
    </row>
    <row r="193" spans="1:20" ht="30" customHeight="1">
      <c r="A193" s="141" t="s">
        <v>36</v>
      </c>
      <c r="B193" s="141"/>
      <c r="C193" s="141"/>
      <c r="D193" s="118"/>
      <c r="E193" s="141" t="s">
        <v>13</v>
      </c>
      <c r="F193" s="141"/>
      <c r="G193" s="117" t="str">
        <f>Input!C146</f>
        <v>Bay City John Glenn</v>
      </c>
      <c r="H193" s="119"/>
      <c r="I193" s="119"/>
      <c r="J193" s="120"/>
      <c r="K193" s="141" t="s">
        <v>36</v>
      </c>
      <c r="L193" s="141"/>
      <c r="M193" s="141"/>
      <c r="N193" s="118"/>
      <c r="O193" s="141" t="s">
        <v>13</v>
      </c>
      <c r="P193" s="141"/>
      <c r="Q193" s="117" t="str">
        <f>Input!Q146</f>
        <v>Bay City All Saints</v>
      </c>
      <c r="R193" s="119"/>
      <c r="S193" s="119"/>
      <c r="T193" s="10"/>
    </row>
    <row r="194" spans="1:20" ht="30" customHeight="1">
      <c r="A194" s="11"/>
      <c r="B194" s="12" t="s">
        <v>0</v>
      </c>
      <c r="C194" s="7" t="s">
        <v>2</v>
      </c>
      <c r="D194" s="7" t="s">
        <v>3</v>
      </c>
      <c r="E194" s="7" t="s">
        <v>4</v>
      </c>
      <c r="F194" s="13"/>
      <c r="G194" s="13"/>
      <c r="H194" s="76"/>
      <c r="I194" s="76"/>
      <c r="J194" s="77"/>
      <c r="K194" s="11"/>
      <c r="L194" s="12" t="s">
        <v>0</v>
      </c>
      <c r="M194" s="7" t="s">
        <v>2</v>
      </c>
      <c r="N194" s="7" t="s">
        <v>3</v>
      </c>
      <c r="O194" s="7" t="s">
        <v>4</v>
      </c>
      <c r="P194" s="13"/>
      <c r="Q194" s="13"/>
      <c r="R194" s="13"/>
      <c r="S194" s="13"/>
      <c r="T194" s="14"/>
    </row>
    <row r="195" spans="1:20" ht="30" customHeight="1">
      <c r="A195" s="11"/>
      <c r="B195" s="15" t="str">
        <f>Input!B146</f>
        <v>Brandon Freese</v>
      </c>
      <c r="C195" s="15"/>
      <c r="D195" s="15"/>
      <c r="E195" s="15"/>
      <c r="K195" s="11"/>
      <c r="L195" s="15" t="str">
        <f>Input!P146</f>
        <v>Lauryn Yonkey</v>
      </c>
      <c r="M195" s="15"/>
      <c r="N195" s="15"/>
      <c r="O195" s="15"/>
      <c r="P195" s="14"/>
      <c r="Q195" s="14"/>
      <c r="R195" s="14"/>
      <c r="S195" s="14"/>
      <c r="T195" s="14"/>
    </row>
    <row r="196" spans="1:20" ht="30" customHeight="1">
      <c r="A196" s="11" t="s">
        <v>27</v>
      </c>
      <c r="B196" s="15" t="str">
        <f>Input!B147</f>
        <v>Brendan Grifka</v>
      </c>
      <c r="C196" s="15"/>
      <c r="D196" s="15"/>
      <c r="E196" s="15"/>
      <c r="K196" s="11" t="s">
        <v>27</v>
      </c>
      <c r="L196" s="15" t="str">
        <f>Input!P147</f>
        <v>Erin Emmrich</v>
      </c>
      <c r="M196" s="15"/>
      <c r="N196" s="15"/>
      <c r="O196" s="15"/>
      <c r="P196" s="14"/>
      <c r="Q196" s="14"/>
      <c r="R196" s="14"/>
      <c r="S196" s="14"/>
      <c r="T196" s="14"/>
    </row>
    <row r="197" spans="1:20" ht="30" customHeight="1">
      <c r="A197" s="11" t="s">
        <v>28</v>
      </c>
      <c r="B197" s="15" t="str">
        <f>Input!B148</f>
        <v>Ashton Huckins</v>
      </c>
      <c r="C197" s="15"/>
      <c r="D197" s="15"/>
      <c r="E197" s="15"/>
      <c r="K197" s="11" t="s">
        <v>28</v>
      </c>
      <c r="L197" s="15" t="str">
        <f>Input!P148</f>
        <v>Jannah LaBean</v>
      </c>
      <c r="M197" s="15"/>
      <c r="N197" s="15"/>
      <c r="O197" s="15"/>
      <c r="P197" s="14"/>
      <c r="Q197" s="14"/>
      <c r="R197" s="14"/>
      <c r="S197" s="14"/>
      <c r="T197" s="14"/>
    </row>
    <row r="198" spans="1:20" ht="30" customHeight="1">
      <c r="A198" s="11" t="s">
        <v>29</v>
      </c>
      <c r="B198" s="15" t="str">
        <f>Input!B149</f>
        <v>Nicholas Stewart</v>
      </c>
      <c r="C198" s="15"/>
      <c r="D198" s="15"/>
      <c r="E198" s="15"/>
      <c r="K198" s="11" t="s">
        <v>29</v>
      </c>
      <c r="L198" s="15" t="str">
        <f>Input!P149</f>
        <v>Chelsea Potvin</v>
      </c>
      <c r="M198" s="15"/>
      <c r="N198" s="15"/>
      <c r="O198" s="15"/>
      <c r="P198" s="14"/>
      <c r="Q198" s="14"/>
      <c r="R198" s="14"/>
      <c r="S198" s="14"/>
      <c r="T198" s="14"/>
    </row>
    <row r="199" spans="1:20" ht="30" customHeight="1">
      <c r="A199" s="11" t="s">
        <v>30</v>
      </c>
      <c r="B199" s="15" t="str">
        <f>Input!B150</f>
        <v>Chris Clark</v>
      </c>
      <c r="C199" s="15"/>
      <c r="D199" s="15"/>
      <c r="E199" s="15"/>
      <c r="K199" s="11" t="s">
        <v>30</v>
      </c>
      <c r="L199" s="15" t="str">
        <f>Input!P150</f>
        <v>Caroline Czyzewski</v>
      </c>
      <c r="M199" s="15"/>
      <c r="N199" s="15"/>
      <c r="O199" s="15"/>
      <c r="P199" s="14"/>
      <c r="Q199" s="14"/>
      <c r="R199" s="14"/>
      <c r="S199" s="14"/>
      <c r="T199" s="14"/>
    </row>
    <row r="200" spans="1:20" ht="30" customHeight="1">
      <c r="A200" s="11"/>
      <c r="B200" s="15" t="str">
        <f>Input!B151</f>
        <v>Evan Laskey</v>
      </c>
      <c r="C200" s="15"/>
      <c r="D200" s="15"/>
      <c r="E200" s="15"/>
      <c r="K200" s="11"/>
      <c r="L200" s="15" t="str">
        <f>Input!P151</f>
        <v>Rileigh Benson</v>
      </c>
      <c r="M200" s="15"/>
      <c r="N200" s="15"/>
      <c r="O200" s="15"/>
      <c r="P200" s="14"/>
      <c r="Q200" s="14"/>
      <c r="R200" s="14"/>
      <c r="S200" s="14"/>
      <c r="T200" s="14"/>
    </row>
    <row r="201" spans="1:20" ht="30" customHeight="1">
      <c r="A201" s="11">
        <f>Input!A154</f>
        <v>33</v>
      </c>
      <c r="B201" s="15" t="str">
        <f>Input!B152</f>
        <v>Ethan Swincicki</v>
      </c>
      <c r="C201" s="15"/>
      <c r="D201" s="15"/>
      <c r="E201" s="15"/>
      <c r="K201" s="11">
        <f>Input!O154</f>
        <v>13</v>
      </c>
      <c r="L201" s="15" t="str">
        <f>Input!P152</f>
        <v>Elyse Grekowitcz</v>
      </c>
      <c r="M201" s="15"/>
      <c r="N201" s="15"/>
      <c r="O201" s="15"/>
      <c r="P201" s="14"/>
      <c r="Q201" s="14"/>
      <c r="R201" s="14"/>
      <c r="S201" s="14"/>
      <c r="T201" s="14"/>
    </row>
    <row r="202" spans="1:20" ht="30" customHeight="1">
      <c r="A202" s="11"/>
      <c r="B202" s="15" t="str">
        <f>Input!B153</f>
        <v>Sean McKee</v>
      </c>
      <c r="C202" s="15"/>
      <c r="D202" s="15"/>
      <c r="E202" s="15"/>
      <c r="K202" s="11"/>
      <c r="L202" s="15" t="str">
        <f>Input!P153</f>
        <v>SS</v>
      </c>
      <c r="M202" s="15"/>
      <c r="N202" s="15"/>
      <c r="O202" s="15"/>
      <c r="P202" s="14"/>
      <c r="Q202" s="14"/>
      <c r="R202" s="14"/>
      <c r="S202" s="14"/>
      <c r="T202" s="14"/>
    </row>
    <row r="203" spans="1:20" ht="30" customHeight="1">
      <c r="A203" s="11"/>
      <c r="B203" s="15" t="str">
        <f>Input!B154</f>
        <v>SS</v>
      </c>
      <c r="C203" s="15"/>
      <c r="D203" s="15"/>
      <c r="E203" s="15"/>
      <c r="F203" s="69" t="s">
        <v>34</v>
      </c>
      <c r="G203" s="69" t="s">
        <v>34</v>
      </c>
      <c r="H203" s="69" t="s">
        <v>34</v>
      </c>
      <c r="I203" s="75" t="s">
        <v>26</v>
      </c>
      <c r="J203" s="66"/>
      <c r="K203" s="11"/>
      <c r="L203" s="15" t="str">
        <f>Input!P154</f>
        <v>SS</v>
      </c>
      <c r="M203" s="15"/>
      <c r="N203" s="15"/>
      <c r="O203" s="15"/>
      <c r="P203" s="69" t="s">
        <v>34</v>
      </c>
      <c r="Q203" s="69" t="s">
        <v>34</v>
      </c>
      <c r="R203" s="69" t="s">
        <v>34</v>
      </c>
      <c r="S203" s="75" t="s">
        <v>26</v>
      </c>
      <c r="T203" s="66"/>
    </row>
    <row r="204" spans="1:20" ht="30" customHeight="1">
      <c r="A204" s="11"/>
      <c r="B204" s="15" t="str">
        <f>Input!B155</f>
        <v>SS</v>
      </c>
      <c r="C204" s="15"/>
      <c r="D204" s="15"/>
      <c r="E204" s="15"/>
      <c r="F204" s="80"/>
      <c r="G204" s="80"/>
      <c r="H204" s="80"/>
      <c r="I204" s="68" t="s">
        <v>35</v>
      </c>
      <c r="J204" s="67" t="s">
        <v>20</v>
      </c>
      <c r="K204" s="11"/>
      <c r="L204" s="15" t="str">
        <f>Input!P155</f>
        <v>SS</v>
      </c>
      <c r="M204" s="15"/>
      <c r="N204" s="15"/>
      <c r="O204" s="15"/>
      <c r="P204" s="80"/>
      <c r="Q204" s="80"/>
      <c r="R204" s="80"/>
      <c r="S204" s="68" t="s">
        <v>35</v>
      </c>
      <c r="T204" s="67" t="s">
        <v>20</v>
      </c>
    </row>
    <row r="205" spans="1:20" ht="30" customHeight="1">
      <c r="A205" s="11"/>
      <c r="B205" s="17"/>
      <c r="C205" s="15"/>
      <c r="D205" s="15"/>
      <c r="E205" s="15"/>
      <c r="F205" s="78"/>
      <c r="G205" s="78"/>
      <c r="H205" s="78"/>
      <c r="I205" s="78">
        <f>Input!M156</f>
        <v>150</v>
      </c>
      <c r="J205" s="78">
        <f>Input!N156</f>
        <v>3617</v>
      </c>
      <c r="K205" s="11"/>
      <c r="L205" s="17"/>
      <c r="M205" s="15"/>
      <c r="N205" s="15"/>
      <c r="O205" s="15"/>
      <c r="P205" s="78"/>
      <c r="Q205" s="78"/>
      <c r="R205" s="78"/>
      <c r="S205" s="78">
        <f>Input!AA156</f>
        <v>97</v>
      </c>
      <c r="T205" s="78">
        <f>Input!AB156</f>
        <v>2380</v>
      </c>
    </row>
    <row r="206" spans="2:20" ht="30" customHeight="1">
      <c r="B206" s="18" t="s">
        <v>14</v>
      </c>
      <c r="C206" s="72">
        <f>A201</f>
        <v>33</v>
      </c>
      <c r="D206" s="72">
        <v>35</v>
      </c>
      <c r="E206" s="72">
        <v>37</v>
      </c>
      <c r="F206" s="73">
        <v>39</v>
      </c>
      <c r="G206" s="74">
        <v>21</v>
      </c>
      <c r="H206" s="74">
        <v>23</v>
      </c>
      <c r="I206" s="71"/>
      <c r="J206" s="20"/>
      <c r="K206" s="65"/>
      <c r="L206" s="18" t="s">
        <v>14</v>
      </c>
      <c r="M206" s="72">
        <f>K201</f>
        <v>13</v>
      </c>
      <c r="N206" s="72">
        <v>15</v>
      </c>
      <c r="O206" s="72">
        <v>17</v>
      </c>
      <c r="P206" s="73">
        <v>19</v>
      </c>
      <c r="Q206" s="74">
        <v>1</v>
      </c>
      <c r="R206" s="74">
        <v>3</v>
      </c>
      <c r="S206" s="71"/>
      <c r="T206" s="20"/>
    </row>
    <row r="207" spans="1:20" ht="30" customHeight="1">
      <c r="A207" s="138" t="s">
        <v>15</v>
      </c>
      <c r="B207" s="138"/>
      <c r="C207" s="6"/>
      <c r="D207" s="6"/>
      <c r="E207" s="6"/>
      <c r="F207" s="10"/>
      <c r="G207" s="10"/>
      <c r="H207" s="10"/>
      <c r="I207" s="20"/>
      <c r="J207" s="20"/>
      <c r="K207" s="138" t="s">
        <v>15</v>
      </c>
      <c r="L207" s="138"/>
      <c r="M207" s="6"/>
      <c r="N207" s="6"/>
      <c r="O207" s="6"/>
      <c r="P207" s="10"/>
      <c r="Q207" s="10"/>
      <c r="R207" s="10"/>
      <c r="S207" s="20"/>
      <c r="T207" s="20"/>
    </row>
    <row r="208" spans="1:20" ht="30" customHeight="1">
      <c r="A208" s="64"/>
      <c r="B208" s="19"/>
      <c r="C208" s="140" t="s">
        <v>54</v>
      </c>
      <c r="D208" s="140"/>
      <c r="E208" s="140"/>
      <c r="F208" s="140"/>
      <c r="G208" s="140"/>
      <c r="H208" s="140"/>
      <c r="I208" s="20"/>
      <c r="J208" s="20"/>
      <c r="K208" s="64"/>
      <c r="L208" s="19"/>
      <c r="M208" s="140" t="s">
        <v>54</v>
      </c>
      <c r="N208" s="140"/>
      <c r="O208" s="140"/>
      <c r="P208" s="140"/>
      <c r="Q208" s="140"/>
      <c r="R208" s="140"/>
      <c r="S208" s="20"/>
      <c r="T208" s="20"/>
    </row>
    <row r="209" spans="1:20" ht="30" customHeight="1">
      <c r="A209" s="141" t="s">
        <v>36</v>
      </c>
      <c r="B209" s="141"/>
      <c r="C209" s="141"/>
      <c r="D209" s="118"/>
      <c r="E209" s="141" t="s">
        <v>13</v>
      </c>
      <c r="F209" s="141"/>
      <c r="G209" s="116" t="str">
        <f>Input!C158</f>
        <v>Swartz Creek</v>
      </c>
      <c r="H209" s="119"/>
      <c r="I209" s="119"/>
      <c r="J209" s="120"/>
      <c r="K209" s="141" t="s">
        <v>36</v>
      </c>
      <c r="L209" s="141"/>
      <c r="M209" s="141"/>
      <c r="N209" s="118"/>
      <c r="O209" s="141" t="s">
        <v>13</v>
      </c>
      <c r="P209" s="141"/>
      <c r="Q209" s="117" t="str">
        <f>Input!Q158</f>
        <v>Sturgis</v>
      </c>
      <c r="R209" s="119"/>
      <c r="S209" s="119"/>
      <c r="T209" s="10"/>
    </row>
    <row r="210" spans="1:20" ht="30" customHeight="1">
      <c r="A210" s="11"/>
      <c r="B210" s="12" t="s">
        <v>0</v>
      </c>
      <c r="C210" s="7" t="s">
        <v>2</v>
      </c>
      <c r="D210" s="7" t="s">
        <v>3</v>
      </c>
      <c r="E210" s="7" t="s">
        <v>4</v>
      </c>
      <c r="F210" s="13"/>
      <c r="G210" s="13"/>
      <c r="H210" s="76"/>
      <c r="I210" s="76"/>
      <c r="J210" s="77"/>
      <c r="K210" s="11"/>
      <c r="L210" s="12" t="s">
        <v>0</v>
      </c>
      <c r="M210" s="7" t="s">
        <v>2</v>
      </c>
      <c r="N210" s="7" t="s">
        <v>3</v>
      </c>
      <c r="O210" s="7" t="s">
        <v>4</v>
      </c>
      <c r="P210" s="13"/>
      <c r="Q210" s="13"/>
      <c r="R210" s="13"/>
      <c r="S210" s="13"/>
      <c r="T210" s="14"/>
    </row>
    <row r="211" spans="1:20" ht="30" customHeight="1">
      <c r="A211" s="11"/>
      <c r="B211" s="15" t="str">
        <f>Input!B158</f>
        <v>Owen Hall</v>
      </c>
      <c r="C211" s="15"/>
      <c r="D211" s="15"/>
      <c r="E211" s="15"/>
      <c r="K211" s="11"/>
      <c r="L211" s="15" t="str">
        <f>Input!P158</f>
        <v>Lauryn Hopkins</v>
      </c>
      <c r="M211" s="15"/>
      <c r="N211" s="15"/>
      <c r="O211" s="15"/>
      <c r="P211" s="14"/>
      <c r="Q211" s="14"/>
      <c r="R211" s="14"/>
      <c r="S211" s="14"/>
      <c r="T211" s="14"/>
    </row>
    <row r="212" spans="1:20" ht="30" customHeight="1">
      <c r="A212" s="11" t="s">
        <v>27</v>
      </c>
      <c r="B212" s="15" t="str">
        <f>Input!B159</f>
        <v>Logan Rigdon</v>
      </c>
      <c r="C212" s="15"/>
      <c r="D212" s="15"/>
      <c r="E212" s="15"/>
      <c r="K212" s="11" t="s">
        <v>27</v>
      </c>
      <c r="L212" s="15" t="str">
        <f>Input!P159</f>
        <v>Samantha Fitzsimmons</v>
      </c>
      <c r="M212" s="15"/>
      <c r="N212" s="15"/>
      <c r="O212" s="15"/>
      <c r="P212" s="14"/>
      <c r="Q212" s="14"/>
      <c r="R212" s="14"/>
      <c r="S212" s="14"/>
      <c r="T212" s="14"/>
    </row>
    <row r="213" spans="1:20" ht="30" customHeight="1">
      <c r="A213" s="11" t="s">
        <v>28</v>
      </c>
      <c r="B213" s="15" t="str">
        <f>Input!B160</f>
        <v>Donald Waddell</v>
      </c>
      <c r="C213" s="15"/>
      <c r="D213" s="15"/>
      <c r="E213" s="15"/>
      <c r="K213" s="11" t="s">
        <v>28</v>
      </c>
      <c r="L213" s="15" t="str">
        <f>Input!P160</f>
        <v>Jessica Tschannen</v>
      </c>
      <c r="M213" s="15"/>
      <c r="N213" s="15"/>
      <c r="O213" s="15"/>
      <c r="P213" s="14"/>
      <c r="Q213" s="14"/>
      <c r="R213" s="14"/>
      <c r="S213" s="14"/>
      <c r="T213" s="14"/>
    </row>
    <row r="214" spans="1:20" ht="30" customHeight="1">
      <c r="A214" s="11" t="s">
        <v>29</v>
      </c>
      <c r="B214" s="15" t="str">
        <f>Input!B161</f>
        <v>Ben Goupil</v>
      </c>
      <c r="C214" s="15"/>
      <c r="D214" s="15"/>
      <c r="E214" s="15"/>
      <c r="K214" s="11" t="s">
        <v>29</v>
      </c>
      <c r="L214" s="15" t="str">
        <f>Input!P161</f>
        <v>Lyndsey Spillers</v>
      </c>
      <c r="M214" s="15"/>
      <c r="N214" s="15"/>
      <c r="O214" s="15"/>
      <c r="P214" s="14"/>
      <c r="Q214" s="14"/>
      <c r="R214" s="14"/>
      <c r="S214" s="14"/>
      <c r="T214" s="14"/>
    </row>
    <row r="215" spans="1:20" ht="30" customHeight="1">
      <c r="A215" s="11" t="s">
        <v>30</v>
      </c>
      <c r="B215" s="15" t="str">
        <f>Input!B162</f>
        <v>Max Murphy</v>
      </c>
      <c r="C215" s="15"/>
      <c r="D215" s="15"/>
      <c r="E215" s="15"/>
      <c r="K215" s="11" t="s">
        <v>30</v>
      </c>
      <c r="L215" s="15" t="str">
        <f>Input!P162</f>
        <v>Taelynn Robinson</v>
      </c>
      <c r="M215" s="15"/>
      <c r="N215" s="15"/>
      <c r="O215" s="15"/>
      <c r="P215" s="14"/>
      <c r="Q215" s="14"/>
      <c r="R215" s="14"/>
      <c r="S215" s="14"/>
      <c r="T215" s="14"/>
    </row>
    <row r="216" spans="1:20" ht="30" customHeight="1">
      <c r="A216" s="11"/>
      <c r="B216" s="15" t="str">
        <f>Input!B163</f>
        <v>Cole Kaufman</v>
      </c>
      <c r="C216" s="15"/>
      <c r="D216" s="15"/>
      <c r="E216" s="15"/>
      <c r="K216" s="11"/>
      <c r="L216" s="15" t="str">
        <f>Input!P163</f>
        <v>Kayla Tillmon</v>
      </c>
      <c r="M216" s="15"/>
      <c r="N216" s="15"/>
      <c r="O216" s="15"/>
      <c r="P216" s="14"/>
      <c r="Q216" s="14"/>
      <c r="R216" s="14"/>
      <c r="S216" s="14"/>
      <c r="T216" s="14"/>
    </row>
    <row r="217" spans="1:20" ht="30" customHeight="1">
      <c r="A217" s="11">
        <f>Input!A166</f>
        <v>34</v>
      </c>
      <c r="B217" s="15" t="str">
        <f>Input!B164</f>
        <v>SS</v>
      </c>
      <c r="C217" s="15"/>
      <c r="D217" s="15"/>
      <c r="E217" s="15"/>
      <c r="K217" s="11">
        <f>Input!O166</f>
        <v>14</v>
      </c>
      <c r="L217" s="15" t="str">
        <f>Input!P164</f>
        <v>Haley Ake</v>
      </c>
      <c r="M217" s="15"/>
      <c r="N217" s="15"/>
      <c r="O217" s="15"/>
      <c r="P217" s="14"/>
      <c r="Q217" s="14"/>
      <c r="R217" s="14"/>
      <c r="S217" s="14"/>
      <c r="T217" s="14"/>
    </row>
    <row r="218" spans="1:20" ht="30" customHeight="1">
      <c r="A218" s="11"/>
      <c r="B218" s="15" t="str">
        <f>Input!B165</f>
        <v>SS</v>
      </c>
      <c r="C218" s="15"/>
      <c r="D218" s="15"/>
      <c r="E218" s="15"/>
      <c r="K218" s="11"/>
      <c r="L218" s="15" t="str">
        <f>Input!P165</f>
        <v>SS</v>
      </c>
      <c r="M218" s="15"/>
      <c r="N218" s="15"/>
      <c r="O218" s="15"/>
      <c r="P218" s="14"/>
      <c r="Q218" s="14"/>
      <c r="R218" s="14"/>
      <c r="S218" s="14"/>
      <c r="T218" s="14"/>
    </row>
    <row r="219" spans="1:20" ht="30" customHeight="1">
      <c r="A219" s="11"/>
      <c r="B219" s="15" t="str">
        <f>Input!B166</f>
        <v>SS</v>
      </c>
      <c r="C219" s="15"/>
      <c r="D219" s="15"/>
      <c r="E219" s="15"/>
      <c r="F219" s="69" t="s">
        <v>34</v>
      </c>
      <c r="G219" s="69" t="s">
        <v>34</v>
      </c>
      <c r="H219" s="69" t="s">
        <v>34</v>
      </c>
      <c r="I219" s="75" t="s">
        <v>26</v>
      </c>
      <c r="J219" s="66"/>
      <c r="K219" s="11"/>
      <c r="L219" s="15" t="str">
        <f>Input!P166</f>
        <v>SS</v>
      </c>
      <c r="M219" s="15"/>
      <c r="N219" s="15"/>
      <c r="O219" s="15"/>
      <c r="P219" s="69" t="s">
        <v>34</v>
      </c>
      <c r="Q219" s="69" t="s">
        <v>34</v>
      </c>
      <c r="R219" s="69" t="s">
        <v>34</v>
      </c>
      <c r="S219" s="75" t="s">
        <v>26</v>
      </c>
      <c r="T219" s="66"/>
    </row>
    <row r="220" spans="1:20" ht="30" customHeight="1">
      <c r="A220" s="11"/>
      <c r="B220" s="15" t="str">
        <f>Input!B167</f>
        <v>SS</v>
      </c>
      <c r="C220" s="15"/>
      <c r="D220" s="15"/>
      <c r="E220" s="15"/>
      <c r="F220" s="80"/>
      <c r="G220" s="80"/>
      <c r="H220" s="80"/>
      <c r="I220" s="68" t="s">
        <v>35</v>
      </c>
      <c r="J220" s="67" t="s">
        <v>20</v>
      </c>
      <c r="K220" s="11"/>
      <c r="L220" s="15" t="str">
        <f>Input!P167</f>
        <v>SS</v>
      </c>
      <c r="M220" s="15"/>
      <c r="N220" s="15"/>
      <c r="O220" s="15"/>
      <c r="P220" s="80"/>
      <c r="Q220" s="80"/>
      <c r="R220" s="80"/>
      <c r="S220" s="68" t="s">
        <v>35</v>
      </c>
      <c r="T220" s="67" t="s">
        <v>20</v>
      </c>
    </row>
    <row r="221" spans="1:20" ht="30" customHeight="1">
      <c r="A221" s="11"/>
      <c r="B221" s="17"/>
      <c r="C221" s="15"/>
      <c r="D221" s="15"/>
      <c r="E221" s="15"/>
      <c r="F221" s="78"/>
      <c r="G221" s="78"/>
      <c r="H221" s="78"/>
      <c r="I221" s="78">
        <f>Input!M168</f>
        <v>169</v>
      </c>
      <c r="J221" s="78">
        <f>Input!N168</f>
        <v>3898</v>
      </c>
      <c r="K221" s="11"/>
      <c r="L221" s="17"/>
      <c r="M221" s="15"/>
      <c r="N221" s="15"/>
      <c r="O221" s="15"/>
      <c r="P221" s="78"/>
      <c r="Q221" s="78"/>
      <c r="R221" s="78"/>
      <c r="S221" s="78">
        <f>Input!AA168</f>
        <v>117</v>
      </c>
      <c r="T221" s="78">
        <f>Input!AB168</f>
        <v>2999</v>
      </c>
    </row>
    <row r="222" spans="2:20" ht="30" customHeight="1">
      <c r="B222" s="18" t="s">
        <v>14</v>
      </c>
      <c r="C222" s="72">
        <f>A217</f>
        <v>34</v>
      </c>
      <c r="D222" s="72">
        <v>32</v>
      </c>
      <c r="E222" s="72">
        <v>30</v>
      </c>
      <c r="F222" s="73">
        <v>28</v>
      </c>
      <c r="G222" s="74">
        <v>26</v>
      </c>
      <c r="H222" s="74">
        <v>24</v>
      </c>
      <c r="I222" s="71"/>
      <c r="J222" s="20"/>
      <c r="K222" s="65"/>
      <c r="L222" s="18" t="s">
        <v>14</v>
      </c>
      <c r="M222" s="72">
        <f>K217</f>
        <v>14</v>
      </c>
      <c r="N222" s="72">
        <v>12</v>
      </c>
      <c r="O222" s="72">
        <v>10</v>
      </c>
      <c r="P222" s="73">
        <v>8</v>
      </c>
      <c r="Q222" s="74">
        <v>6</v>
      </c>
      <c r="R222" s="74">
        <v>4</v>
      </c>
      <c r="S222" s="71"/>
      <c r="T222" s="20"/>
    </row>
    <row r="223" spans="1:20" ht="30" customHeight="1">
      <c r="A223" s="138" t="s">
        <v>15</v>
      </c>
      <c r="B223" s="138"/>
      <c r="C223" s="6"/>
      <c r="D223" s="6"/>
      <c r="E223" s="6"/>
      <c r="F223" s="10"/>
      <c r="G223" s="10"/>
      <c r="H223" s="10"/>
      <c r="I223" s="20"/>
      <c r="J223" s="20"/>
      <c r="K223" s="138" t="s">
        <v>15</v>
      </c>
      <c r="L223" s="138"/>
      <c r="M223" s="6"/>
      <c r="N223" s="6"/>
      <c r="O223" s="6"/>
      <c r="P223" s="10"/>
      <c r="Q223" s="10"/>
      <c r="R223" s="10"/>
      <c r="S223" s="20"/>
      <c r="T223" s="20"/>
    </row>
    <row r="224" spans="1:20" ht="30" customHeight="1">
      <c r="A224" s="64"/>
      <c r="B224" s="19"/>
      <c r="C224" s="140" t="s">
        <v>54</v>
      </c>
      <c r="D224" s="140"/>
      <c r="E224" s="140"/>
      <c r="F224" s="140"/>
      <c r="G224" s="140"/>
      <c r="H224" s="140"/>
      <c r="I224" s="20"/>
      <c r="J224" s="20"/>
      <c r="K224" s="64"/>
      <c r="L224" s="19"/>
      <c r="M224" s="140" t="s">
        <v>54</v>
      </c>
      <c r="N224" s="140"/>
      <c r="O224" s="140"/>
      <c r="P224" s="140"/>
      <c r="Q224" s="140"/>
      <c r="R224" s="140"/>
      <c r="S224" s="20"/>
      <c r="T224" s="20"/>
    </row>
    <row r="225" spans="1:20" ht="30" customHeight="1">
      <c r="A225" s="141" t="s">
        <v>36</v>
      </c>
      <c r="B225" s="141"/>
      <c r="C225" s="141"/>
      <c r="D225" s="118"/>
      <c r="E225" s="141" t="s">
        <v>13</v>
      </c>
      <c r="F225" s="141"/>
      <c r="G225" s="116" t="str">
        <f>Input!C170</f>
        <v>Battle Creek Pennfield</v>
      </c>
      <c r="H225" s="119"/>
      <c r="I225" s="119"/>
      <c r="J225" s="120"/>
      <c r="K225" s="141" t="s">
        <v>36</v>
      </c>
      <c r="L225" s="141"/>
      <c r="M225" s="141"/>
      <c r="N225" s="118"/>
      <c r="O225" s="141" t="s">
        <v>13</v>
      </c>
      <c r="P225" s="141"/>
      <c r="Q225" s="116" t="str">
        <f>Input!Q170</f>
        <v>Bay City John Glenn</v>
      </c>
      <c r="R225" s="119"/>
      <c r="S225" s="119"/>
      <c r="T225" s="120"/>
    </row>
    <row r="226" spans="1:20" ht="30" customHeight="1">
      <c r="A226" s="11"/>
      <c r="B226" s="12" t="s">
        <v>0</v>
      </c>
      <c r="C226" s="7" t="s">
        <v>2</v>
      </c>
      <c r="D226" s="7" t="s">
        <v>3</v>
      </c>
      <c r="E226" s="7" t="s">
        <v>4</v>
      </c>
      <c r="F226" s="13"/>
      <c r="G226" s="13"/>
      <c r="H226" s="76"/>
      <c r="I226" s="76"/>
      <c r="J226" s="77"/>
      <c r="K226" s="11"/>
      <c r="L226" s="12" t="s">
        <v>0</v>
      </c>
      <c r="M226" s="7" t="s">
        <v>2</v>
      </c>
      <c r="N226" s="7" t="s">
        <v>3</v>
      </c>
      <c r="O226" s="7" t="s">
        <v>4</v>
      </c>
      <c r="P226" s="13"/>
      <c r="Q226" s="13"/>
      <c r="R226" s="13"/>
      <c r="S226" s="13"/>
      <c r="T226" s="14"/>
    </row>
    <row r="227" spans="1:20" ht="30" customHeight="1">
      <c r="A227" s="11"/>
      <c r="B227" s="15" t="str">
        <f>Input!B170</f>
        <v>Joe Larsen</v>
      </c>
      <c r="C227" s="15"/>
      <c r="D227" s="15"/>
      <c r="E227" s="15"/>
      <c r="K227" s="11"/>
      <c r="L227" s="15" t="str">
        <f>Input!P170</f>
        <v>Logan Switala</v>
      </c>
      <c r="M227" s="15"/>
      <c r="N227" s="15"/>
      <c r="O227" s="15"/>
      <c r="P227" s="14"/>
      <c r="Q227" s="14"/>
      <c r="R227" s="14"/>
      <c r="S227" s="14"/>
      <c r="T227" s="14"/>
    </row>
    <row r="228" spans="1:20" ht="30" customHeight="1">
      <c r="A228" s="11" t="s">
        <v>27</v>
      </c>
      <c r="B228" s="15" t="str">
        <f>Input!B171</f>
        <v>Nick Hohnberger</v>
      </c>
      <c r="C228" s="15"/>
      <c r="D228" s="15"/>
      <c r="E228" s="15"/>
      <c r="K228" s="11" t="s">
        <v>27</v>
      </c>
      <c r="L228" s="15" t="str">
        <f>Input!P171</f>
        <v>Gabby Carlisle</v>
      </c>
      <c r="M228" s="15"/>
      <c r="N228" s="15"/>
      <c r="O228" s="15"/>
      <c r="P228" s="14"/>
      <c r="Q228" s="14"/>
      <c r="R228" s="14"/>
      <c r="S228" s="14"/>
      <c r="T228" s="14"/>
    </row>
    <row r="229" spans="1:20" ht="30" customHeight="1">
      <c r="A229" s="11" t="s">
        <v>28</v>
      </c>
      <c r="B229" s="15" t="str">
        <f>Input!B172</f>
        <v>Sean Young</v>
      </c>
      <c r="C229" s="15"/>
      <c r="D229" s="15"/>
      <c r="E229" s="15"/>
      <c r="K229" s="11" t="s">
        <v>28</v>
      </c>
      <c r="L229" s="15" t="str">
        <f>Input!P172</f>
        <v>Sara Covaleski</v>
      </c>
      <c r="M229" s="15"/>
      <c r="N229" s="15"/>
      <c r="O229" s="15"/>
      <c r="P229" s="14"/>
      <c r="Q229" s="14"/>
      <c r="R229" s="14"/>
      <c r="S229" s="14"/>
      <c r="T229" s="14"/>
    </row>
    <row r="230" spans="1:20" ht="30" customHeight="1">
      <c r="A230" s="11" t="s">
        <v>29</v>
      </c>
      <c r="B230" s="15" t="str">
        <f>Input!B173</f>
        <v>Trace Davis</v>
      </c>
      <c r="C230" s="15"/>
      <c r="D230" s="15"/>
      <c r="E230" s="15"/>
      <c r="K230" s="11" t="s">
        <v>29</v>
      </c>
      <c r="L230" s="15" t="str">
        <f>Input!P173</f>
        <v>Madison Jones</v>
      </c>
      <c r="M230" s="15"/>
      <c r="N230" s="15"/>
      <c r="O230" s="15"/>
      <c r="P230" s="14"/>
      <c r="Q230" s="14"/>
      <c r="R230" s="14"/>
      <c r="S230" s="14"/>
      <c r="T230" s="14"/>
    </row>
    <row r="231" spans="1:20" ht="30" customHeight="1">
      <c r="A231" s="11" t="s">
        <v>30</v>
      </c>
      <c r="B231" s="15" t="str">
        <f>Input!B174</f>
        <v>James Ruoff</v>
      </c>
      <c r="C231" s="15"/>
      <c r="D231" s="15"/>
      <c r="E231" s="15"/>
      <c r="K231" s="11" t="s">
        <v>30</v>
      </c>
      <c r="L231" s="15" t="str">
        <f>Input!P174</f>
        <v>Sally Pudvan</v>
      </c>
      <c r="M231" s="15"/>
      <c r="N231" s="15"/>
      <c r="O231" s="15"/>
      <c r="P231" s="14"/>
      <c r="Q231" s="14"/>
      <c r="R231" s="14"/>
      <c r="S231" s="14"/>
      <c r="T231" s="14"/>
    </row>
    <row r="232" spans="1:20" ht="30" customHeight="1">
      <c r="A232" s="11"/>
      <c r="B232" s="15" t="str">
        <f>Input!B175</f>
        <v>Carson Dyer</v>
      </c>
      <c r="C232" s="15"/>
      <c r="D232" s="15"/>
      <c r="E232" s="15"/>
      <c r="K232" s="11"/>
      <c r="L232" s="15" t="str">
        <f>Input!P175</f>
        <v>Camorra Reinbolt</v>
      </c>
      <c r="M232" s="15"/>
      <c r="N232" s="15"/>
      <c r="O232" s="15"/>
      <c r="P232" s="14"/>
      <c r="Q232" s="14"/>
      <c r="R232" s="14"/>
      <c r="S232" s="14"/>
      <c r="T232" s="14"/>
    </row>
    <row r="233" spans="1:20" ht="30" customHeight="1">
      <c r="A233" s="11">
        <f>Input!A178</f>
        <v>35</v>
      </c>
      <c r="B233" s="15" t="str">
        <f>Input!B176</f>
        <v>SS</v>
      </c>
      <c r="C233" s="15"/>
      <c r="D233" s="15"/>
      <c r="E233" s="15"/>
      <c r="K233" s="11">
        <f>Input!O178</f>
        <v>15</v>
      </c>
      <c r="L233" s="15" t="str">
        <f>Input!P176</f>
        <v>Olivia Gwizdala</v>
      </c>
      <c r="M233" s="15"/>
      <c r="N233" s="15"/>
      <c r="O233" s="15"/>
      <c r="P233" s="14"/>
      <c r="Q233" s="14"/>
      <c r="R233" s="14"/>
      <c r="S233" s="14"/>
      <c r="T233" s="14"/>
    </row>
    <row r="234" spans="1:20" ht="30" customHeight="1">
      <c r="A234" s="11"/>
      <c r="B234" s="15" t="str">
        <f>Input!B177</f>
        <v>SS</v>
      </c>
      <c r="C234" s="15"/>
      <c r="D234" s="15"/>
      <c r="E234" s="15"/>
      <c r="K234" s="11"/>
      <c r="L234" s="15" t="str">
        <f>Input!P177</f>
        <v>SS</v>
      </c>
      <c r="M234" s="15"/>
      <c r="N234" s="15"/>
      <c r="O234" s="15"/>
      <c r="P234" s="14"/>
      <c r="Q234" s="14"/>
      <c r="R234" s="14"/>
      <c r="S234" s="14"/>
      <c r="T234" s="14"/>
    </row>
    <row r="235" spans="1:20" ht="30" customHeight="1">
      <c r="A235" s="11"/>
      <c r="B235" s="15" t="str">
        <f>Input!B178</f>
        <v>SS</v>
      </c>
      <c r="C235" s="15"/>
      <c r="D235" s="15"/>
      <c r="E235" s="15"/>
      <c r="F235" s="69" t="s">
        <v>34</v>
      </c>
      <c r="G235" s="69" t="s">
        <v>34</v>
      </c>
      <c r="H235" s="69" t="s">
        <v>34</v>
      </c>
      <c r="I235" s="75" t="s">
        <v>26</v>
      </c>
      <c r="J235" s="66"/>
      <c r="K235" s="11"/>
      <c r="L235" s="15" t="str">
        <f>Input!P178</f>
        <v>SS</v>
      </c>
      <c r="M235" s="15"/>
      <c r="N235" s="15"/>
      <c r="O235" s="15"/>
      <c r="P235" s="69" t="s">
        <v>34</v>
      </c>
      <c r="Q235" s="69" t="s">
        <v>34</v>
      </c>
      <c r="R235" s="69" t="s">
        <v>34</v>
      </c>
      <c r="S235" s="75" t="s">
        <v>26</v>
      </c>
      <c r="T235" s="66"/>
    </row>
    <row r="236" spans="1:20" ht="30" customHeight="1">
      <c r="A236" s="11"/>
      <c r="B236" s="15" t="str">
        <f>Input!B179</f>
        <v>SS</v>
      </c>
      <c r="C236" s="15"/>
      <c r="D236" s="15"/>
      <c r="E236" s="15"/>
      <c r="F236" s="80"/>
      <c r="G236" s="80"/>
      <c r="H236" s="80"/>
      <c r="I236" s="68" t="s">
        <v>35</v>
      </c>
      <c r="J236" s="67" t="s">
        <v>20</v>
      </c>
      <c r="K236" s="11"/>
      <c r="L236" s="15" t="str">
        <f>Input!P179</f>
        <v>SS</v>
      </c>
      <c r="M236" s="15"/>
      <c r="N236" s="15"/>
      <c r="O236" s="15"/>
      <c r="P236" s="80"/>
      <c r="Q236" s="80"/>
      <c r="R236" s="80"/>
      <c r="S236" s="68" t="s">
        <v>35</v>
      </c>
      <c r="T236" s="67" t="s">
        <v>20</v>
      </c>
    </row>
    <row r="237" spans="1:20" ht="30" customHeight="1">
      <c r="A237" s="11"/>
      <c r="B237" s="17"/>
      <c r="C237" s="15"/>
      <c r="D237" s="15"/>
      <c r="E237" s="15"/>
      <c r="F237" s="78"/>
      <c r="G237" s="78"/>
      <c r="H237" s="78"/>
      <c r="I237" s="78">
        <f>Input!M180</f>
        <v>160</v>
      </c>
      <c r="J237" s="78">
        <f>Input!N180</f>
        <v>3791</v>
      </c>
      <c r="K237" s="11"/>
      <c r="L237" s="17"/>
      <c r="M237" s="15"/>
      <c r="N237" s="15"/>
      <c r="O237" s="15"/>
      <c r="P237" s="78"/>
      <c r="Q237" s="78"/>
      <c r="R237" s="78"/>
      <c r="S237" s="78">
        <f>Input!AA180</f>
        <v>108</v>
      </c>
      <c r="T237" s="78">
        <f>Input!AB180</f>
        <v>2649</v>
      </c>
    </row>
    <row r="238" spans="2:20" ht="30" customHeight="1">
      <c r="B238" s="18" t="s">
        <v>14</v>
      </c>
      <c r="C238" s="72">
        <f>A233</f>
        <v>35</v>
      </c>
      <c r="D238" s="72">
        <v>37</v>
      </c>
      <c r="E238" s="72">
        <v>39</v>
      </c>
      <c r="F238" s="73">
        <v>21</v>
      </c>
      <c r="G238" s="74">
        <v>23</v>
      </c>
      <c r="H238" s="74">
        <v>25</v>
      </c>
      <c r="I238" s="71"/>
      <c r="J238" s="20"/>
      <c r="K238" s="65"/>
      <c r="L238" s="18" t="s">
        <v>14</v>
      </c>
      <c r="M238" s="72">
        <f>K233</f>
        <v>15</v>
      </c>
      <c r="N238" s="72">
        <v>17</v>
      </c>
      <c r="O238" s="72">
        <v>19</v>
      </c>
      <c r="P238" s="73">
        <v>1</v>
      </c>
      <c r="Q238" s="74">
        <v>3</v>
      </c>
      <c r="R238" s="74">
        <v>5</v>
      </c>
      <c r="S238" s="71"/>
      <c r="T238" s="20"/>
    </row>
    <row r="239" spans="1:20" ht="30" customHeight="1">
      <c r="A239" s="138" t="s">
        <v>15</v>
      </c>
      <c r="B239" s="138"/>
      <c r="C239" s="6"/>
      <c r="D239" s="6"/>
      <c r="E239" s="6"/>
      <c r="F239" s="10"/>
      <c r="G239" s="10"/>
      <c r="H239" s="10"/>
      <c r="I239" s="20"/>
      <c r="J239" s="20"/>
      <c r="K239" s="138" t="s">
        <v>15</v>
      </c>
      <c r="L239" s="138"/>
      <c r="M239" s="6"/>
      <c r="N239" s="6"/>
      <c r="O239" s="6"/>
      <c r="P239" s="10"/>
      <c r="Q239" s="10"/>
      <c r="R239" s="10"/>
      <c r="S239" s="20"/>
      <c r="T239" s="20"/>
    </row>
    <row r="240" spans="1:20" ht="30" customHeight="1">
      <c r="A240" s="64"/>
      <c r="B240" s="19"/>
      <c r="C240" s="140" t="s">
        <v>54</v>
      </c>
      <c r="D240" s="140"/>
      <c r="E240" s="140"/>
      <c r="F240" s="140"/>
      <c r="G240" s="140"/>
      <c r="H240" s="140"/>
      <c r="I240" s="20"/>
      <c r="J240" s="20"/>
      <c r="K240" s="64"/>
      <c r="L240" s="19"/>
      <c r="M240" s="140" t="s">
        <v>54</v>
      </c>
      <c r="N240" s="140"/>
      <c r="O240" s="140"/>
      <c r="P240" s="140"/>
      <c r="Q240" s="140"/>
      <c r="R240" s="140"/>
      <c r="S240" s="20"/>
      <c r="T240" s="20"/>
    </row>
    <row r="241" spans="1:20" ht="30" customHeight="1">
      <c r="A241" s="141" t="s">
        <v>36</v>
      </c>
      <c r="B241" s="141"/>
      <c r="C241" s="141"/>
      <c r="D241" s="118"/>
      <c r="E241" s="141" t="s">
        <v>13</v>
      </c>
      <c r="F241" s="141"/>
      <c r="G241" s="116" t="str">
        <f>Input!C182</f>
        <v>Grand Blanc</v>
      </c>
      <c r="H241" s="119"/>
      <c r="I241" s="119"/>
      <c r="J241" s="120"/>
      <c r="K241" s="141" t="s">
        <v>36</v>
      </c>
      <c r="L241" s="141"/>
      <c r="M241" s="141"/>
      <c r="N241" s="118"/>
      <c r="O241" s="141" t="s">
        <v>13</v>
      </c>
      <c r="P241" s="141"/>
      <c r="Q241" s="116" t="str">
        <f>Input!Q182</f>
        <v>Battle Creek Pennfield</v>
      </c>
      <c r="R241" s="119"/>
      <c r="S241" s="119"/>
      <c r="T241" s="120"/>
    </row>
    <row r="242" spans="1:20" ht="30" customHeight="1">
      <c r="A242" s="11"/>
      <c r="B242" s="12" t="s">
        <v>0</v>
      </c>
      <c r="C242" s="7" t="s">
        <v>2</v>
      </c>
      <c r="D242" s="7" t="s">
        <v>3</v>
      </c>
      <c r="E242" s="7" t="s">
        <v>4</v>
      </c>
      <c r="F242" s="13"/>
      <c r="G242" s="13"/>
      <c r="H242" s="76"/>
      <c r="I242" s="76"/>
      <c r="J242" s="77"/>
      <c r="K242" s="11"/>
      <c r="L242" s="12" t="s">
        <v>0</v>
      </c>
      <c r="M242" s="7" t="s">
        <v>2</v>
      </c>
      <c r="N242" s="7" t="s">
        <v>3</v>
      </c>
      <c r="O242" s="7" t="s">
        <v>4</v>
      </c>
      <c r="P242" s="13"/>
      <c r="Q242" s="13"/>
      <c r="R242" s="13"/>
      <c r="S242" s="13"/>
      <c r="T242" s="14"/>
    </row>
    <row r="243" spans="1:20" ht="30" customHeight="1">
      <c r="A243" s="11"/>
      <c r="B243" s="15" t="str">
        <f>Input!B182</f>
        <v>Luke Handa</v>
      </c>
      <c r="C243" s="15"/>
      <c r="D243" s="15"/>
      <c r="E243" s="15"/>
      <c r="K243" s="11"/>
      <c r="L243" s="15" t="str">
        <f>Input!P182</f>
        <v>Makayla Skidmore</v>
      </c>
      <c r="M243" s="15"/>
      <c r="N243" s="15"/>
      <c r="O243" s="15"/>
      <c r="P243" s="14"/>
      <c r="Q243" s="14"/>
      <c r="R243" s="14"/>
      <c r="S243" s="14"/>
      <c r="T243" s="14"/>
    </row>
    <row r="244" spans="1:20" ht="30" customHeight="1">
      <c r="A244" s="11" t="s">
        <v>27</v>
      </c>
      <c r="B244" s="15" t="str">
        <f>Input!B183</f>
        <v>Logan Livingston</v>
      </c>
      <c r="C244" s="15"/>
      <c r="D244" s="15"/>
      <c r="E244" s="15"/>
      <c r="K244" s="11" t="s">
        <v>27</v>
      </c>
      <c r="L244" s="15" t="str">
        <f>Input!P183</f>
        <v>Kelsey Kipp</v>
      </c>
      <c r="M244" s="15"/>
      <c r="N244" s="15"/>
      <c r="O244" s="15"/>
      <c r="P244" s="14"/>
      <c r="Q244" s="14"/>
      <c r="R244" s="14"/>
      <c r="S244" s="14"/>
      <c r="T244" s="14"/>
    </row>
    <row r="245" spans="1:20" ht="30" customHeight="1">
      <c r="A245" s="11" t="s">
        <v>28</v>
      </c>
      <c r="B245" s="15" t="str">
        <f>Input!B184</f>
        <v>Andrew Zavatsky</v>
      </c>
      <c r="C245" s="15"/>
      <c r="D245" s="15"/>
      <c r="E245" s="15"/>
      <c r="K245" s="11" t="s">
        <v>28</v>
      </c>
      <c r="L245" s="15" t="str">
        <f>Input!P184</f>
        <v>Steffanie Woodman</v>
      </c>
      <c r="M245" s="15"/>
      <c r="N245" s="15"/>
      <c r="O245" s="15"/>
      <c r="P245" s="14"/>
      <c r="Q245" s="14"/>
      <c r="R245" s="14"/>
      <c r="S245" s="14"/>
      <c r="T245" s="14"/>
    </row>
    <row r="246" spans="1:20" ht="30" customHeight="1">
      <c r="A246" s="11" t="s">
        <v>29</v>
      </c>
      <c r="B246" s="15" t="str">
        <f>Input!B185</f>
        <v>Andrew Peterson</v>
      </c>
      <c r="C246" s="15"/>
      <c r="D246" s="15"/>
      <c r="E246" s="15"/>
      <c r="K246" s="11" t="s">
        <v>29</v>
      </c>
      <c r="L246" s="15" t="str">
        <f>Input!P185</f>
        <v>Megan Elwell</v>
      </c>
      <c r="M246" s="15"/>
      <c r="N246" s="15"/>
      <c r="O246" s="15"/>
      <c r="P246" s="14"/>
      <c r="Q246" s="14"/>
      <c r="R246" s="14"/>
      <c r="S246" s="14"/>
      <c r="T246" s="14"/>
    </row>
    <row r="247" spans="1:20" ht="30" customHeight="1">
      <c r="A247" s="11" t="s">
        <v>30</v>
      </c>
      <c r="B247" s="15" t="str">
        <f>Input!B186</f>
        <v>Caeden Hunter</v>
      </c>
      <c r="C247" s="15"/>
      <c r="D247" s="15"/>
      <c r="E247" s="15"/>
      <c r="K247" s="11" t="s">
        <v>30</v>
      </c>
      <c r="L247" s="15" t="str">
        <f>Input!P186</f>
        <v>Haley Hooper</v>
      </c>
      <c r="M247" s="15"/>
      <c r="N247" s="15"/>
      <c r="O247" s="15"/>
      <c r="P247" s="14"/>
      <c r="Q247" s="14"/>
      <c r="R247" s="14"/>
      <c r="S247" s="14"/>
      <c r="T247" s="14"/>
    </row>
    <row r="248" spans="1:20" ht="30" customHeight="1">
      <c r="A248" s="11"/>
      <c r="B248" s="15" t="str">
        <f>Input!B187</f>
        <v>Mason Coon</v>
      </c>
      <c r="C248" s="15"/>
      <c r="D248" s="15"/>
      <c r="E248" s="15"/>
      <c r="K248" s="11"/>
      <c r="L248" s="15" t="str">
        <f>Input!P187</f>
        <v>SS</v>
      </c>
      <c r="M248" s="15"/>
      <c r="N248" s="15"/>
      <c r="O248" s="15"/>
      <c r="P248" s="14"/>
      <c r="Q248" s="14"/>
      <c r="R248" s="14"/>
      <c r="S248" s="14"/>
      <c r="T248" s="14"/>
    </row>
    <row r="249" spans="1:20" ht="30" customHeight="1">
      <c r="A249" s="11">
        <f>Input!A190</f>
        <v>36</v>
      </c>
      <c r="B249" s="15" t="str">
        <f>Input!B188</f>
        <v>Matt Miller</v>
      </c>
      <c r="C249" s="15"/>
      <c r="D249" s="15"/>
      <c r="E249" s="15"/>
      <c r="K249" s="11">
        <f>Input!O190</f>
        <v>16</v>
      </c>
      <c r="L249" s="15" t="str">
        <f>Input!P188</f>
        <v>SS</v>
      </c>
      <c r="M249" s="15"/>
      <c r="N249" s="15"/>
      <c r="O249" s="15"/>
      <c r="P249" s="14"/>
      <c r="Q249" s="14"/>
      <c r="R249" s="14"/>
      <c r="S249" s="14"/>
      <c r="T249" s="14"/>
    </row>
    <row r="250" spans="1:20" ht="30" customHeight="1">
      <c r="A250" s="11"/>
      <c r="B250" s="15" t="str">
        <f>Input!B189</f>
        <v>SS</v>
      </c>
      <c r="C250" s="15"/>
      <c r="D250" s="15"/>
      <c r="E250" s="15"/>
      <c r="K250" s="11"/>
      <c r="L250" s="15" t="str">
        <f>Input!P189</f>
        <v>SS</v>
      </c>
      <c r="M250" s="15"/>
      <c r="N250" s="15"/>
      <c r="O250" s="15"/>
      <c r="P250" s="14"/>
      <c r="Q250" s="14"/>
      <c r="R250" s="14"/>
      <c r="S250" s="14"/>
      <c r="T250" s="14"/>
    </row>
    <row r="251" spans="1:20" ht="30" customHeight="1">
      <c r="A251" s="11"/>
      <c r="B251" s="15" t="str">
        <f>Input!B190</f>
        <v>SS</v>
      </c>
      <c r="C251" s="15"/>
      <c r="D251" s="15"/>
      <c r="E251" s="15"/>
      <c r="F251" s="69" t="s">
        <v>34</v>
      </c>
      <c r="G251" s="69" t="s">
        <v>34</v>
      </c>
      <c r="H251" s="69" t="s">
        <v>34</v>
      </c>
      <c r="I251" s="75" t="s">
        <v>26</v>
      </c>
      <c r="J251" s="66"/>
      <c r="K251" s="11"/>
      <c r="L251" s="15" t="str">
        <f>Input!P190</f>
        <v>SS</v>
      </c>
      <c r="M251" s="15"/>
      <c r="N251" s="15"/>
      <c r="O251" s="15"/>
      <c r="P251" s="69" t="s">
        <v>34</v>
      </c>
      <c r="Q251" s="69" t="s">
        <v>34</v>
      </c>
      <c r="R251" s="69" t="s">
        <v>34</v>
      </c>
      <c r="S251" s="75" t="s">
        <v>26</v>
      </c>
      <c r="T251" s="66"/>
    </row>
    <row r="252" spans="1:20" ht="30" customHeight="1">
      <c r="A252" s="11"/>
      <c r="B252" s="15" t="str">
        <f>Input!B191</f>
        <v>SS</v>
      </c>
      <c r="C252" s="15"/>
      <c r="D252" s="15"/>
      <c r="E252" s="15"/>
      <c r="F252" s="80"/>
      <c r="G252" s="80"/>
      <c r="H252" s="80"/>
      <c r="I252" s="68" t="s">
        <v>35</v>
      </c>
      <c r="J252" s="67" t="s">
        <v>20</v>
      </c>
      <c r="K252" s="11"/>
      <c r="L252" s="15" t="str">
        <f>Input!P191</f>
        <v>SS</v>
      </c>
      <c r="M252" s="15"/>
      <c r="N252" s="15"/>
      <c r="O252" s="15"/>
      <c r="P252" s="80"/>
      <c r="Q252" s="80"/>
      <c r="R252" s="80"/>
      <c r="S252" s="68" t="s">
        <v>35</v>
      </c>
      <c r="T252" s="67" t="s">
        <v>20</v>
      </c>
    </row>
    <row r="253" spans="1:20" ht="30" customHeight="1">
      <c r="A253" s="11"/>
      <c r="B253" s="17"/>
      <c r="C253" s="15"/>
      <c r="D253" s="15"/>
      <c r="E253" s="15"/>
      <c r="F253" s="78"/>
      <c r="G253" s="78"/>
      <c r="H253" s="78"/>
      <c r="I253" s="78">
        <f>Input!M192</f>
        <v>150</v>
      </c>
      <c r="J253" s="78">
        <f>Input!N192</f>
        <v>3884</v>
      </c>
      <c r="K253" s="11"/>
      <c r="L253" s="17"/>
      <c r="M253" s="15"/>
      <c r="N253" s="15"/>
      <c r="O253" s="15"/>
      <c r="P253" s="78"/>
      <c r="Q253" s="78"/>
      <c r="R253" s="78"/>
      <c r="S253" s="78">
        <f>Input!AA192</f>
        <v>138</v>
      </c>
      <c r="T253" s="78">
        <f>Input!AB192</f>
        <v>3459</v>
      </c>
    </row>
    <row r="254" spans="2:20" ht="30" customHeight="1">
      <c r="B254" s="18" t="s">
        <v>14</v>
      </c>
      <c r="C254" s="72">
        <f>A249</f>
        <v>36</v>
      </c>
      <c r="D254" s="72">
        <v>34</v>
      </c>
      <c r="E254" s="72">
        <v>32</v>
      </c>
      <c r="F254" s="73">
        <v>30</v>
      </c>
      <c r="G254" s="74">
        <v>28</v>
      </c>
      <c r="H254" s="74">
        <v>26</v>
      </c>
      <c r="I254" s="71"/>
      <c r="J254" s="20"/>
      <c r="K254" s="65"/>
      <c r="L254" s="18" t="s">
        <v>14</v>
      </c>
      <c r="M254" s="72">
        <f>K249</f>
        <v>16</v>
      </c>
      <c r="N254" s="72">
        <v>14</v>
      </c>
      <c r="O254" s="72">
        <v>12</v>
      </c>
      <c r="P254" s="73">
        <v>10</v>
      </c>
      <c r="Q254" s="74">
        <v>8</v>
      </c>
      <c r="R254" s="74">
        <v>6</v>
      </c>
      <c r="S254" s="71"/>
      <c r="T254" s="20"/>
    </row>
    <row r="255" spans="1:20" ht="30" customHeight="1">
      <c r="A255" s="138" t="s">
        <v>15</v>
      </c>
      <c r="B255" s="138"/>
      <c r="C255" s="6"/>
      <c r="D255" s="6"/>
      <c r="E255" s="6"/>
      <c r="F255" s="10"/>
      <c r="G255" s="10"/>
      <c r="H255" s="10"/>
      <c r="I255" s="20"/>
      <c r="J255" s="20"/>
      <c r="K255" s="138" t="s">
        <v>15</v>
      </c>
      <c r="L255" s="138"/>
      <c r="M255" s="6"/>
      <c r="N255" s="6"/>
      <c r="O255" s="6"/>
      <c r="P255" s="10"/>
      <c r="Q255" s="10"/>
      <c r="R255" s="10"/>
      <c r="S255" s="20"/>
      <c r="T255" s="20"/>
    </row>
    <row r="256" spans="1:20" ht="30" customHeight="1">
      <c r="A256" s="64"/>
      <c r="B256" s="19"/>
      <c r="C256" s="140" t="s">
        <v>54</v>
      </c>
      <c r="D256" s="140"/>
      <c r="E256" s="140"/>
      <c r="F256" s="140"/>
      <c r="G256" s="140"/>
      <c r="H256" s="140"/>
      <c r="I256" s="20"/>
      <c r="J256" s="20"/>
      <c r="K256" s="64"/>
      <c r="L256" s="19"/>
      <c r="M256" s="140" t="s">
        <v>54</v>
      </c>
      <c r="N256" s="140"/>
      <c r="O256" s="140"/>
      <c r="P256" s="140"/>
      <c r="Q256" s="140"/>
      <c r="R256" s="140"/>
      <c r="S256" s="20"/>
      <c r="T256" s="20"/>
    </row>
    <row r="257" spans="1:21" ht="30" customHeight="1">
      <c r="A257" s="141" t="s">
        <v>36</v>
      </c>
      <c r="B257" s="141"/>
      <c r="C257" s="141"/>
      <c r="D257" s="118"/>
      <c r="E257" s="141" t="s">
        <v>13</v>
      </c>
      <c r="F257" s="141"/>
      <c r="G257" s="116" t="str">
        <f>Input!C194</f>
        <v>Davison</v>
      </c>
      <c r="H257" s="119"/>
      <c r="I257" s="119"/>
      <c r="J257" s="120"/>
      <c r="K257" s="141" t="s">
        <v>36</v>
      </c>
      <c r="L257" s="141"/>
      <c r="M257" s="141"/>
      <c r="N257" s="118"/>
      <c r="O257" s="141" t="s">
        <v>13</v>
      </c>
      <c r="P257" s="141"/>
      <c r="Q257" s="116" t="str">
        <f>Input!Q194</f>
        <v>Sterling Heights Stevenson</v>
      </c>
      <c r="R257" s="119"/>
      <c r="S257" s="119"/>
      <c r="T257" s="120"/>
      <c r="U257" s="114"/>
    </row>
    <row r="258" spans="1:20" ht="30" customHeight="1">
      <c r="A258" s="11"/>
      <c r="B258" s="12" t="s">
        <v>0</v>
      </c>
      <c r="C258" s="7" t="s">
        <v>2</v>
      </c>
      <c r="D258" s="7" t="s">
        <v>3</v>
      </c>
      <c r="E258" s="7" t="s">
        <v>4</v>
      </c>
      <c r="F258" s="13"/>
      <c r="G258" s="13"/>
      <c r="H258" s="76"/>
      <c r="I258" s="76"/>
      <c r="J258" s="77"/>
      <c r="K258" s="11"/>
      <c r="L258" s="12" t="s">
        <v>0</v>
      </c>
      <c r="M258" s="7" t="s">
        <v>2</v>
      </c>
      <c r="N258" s="7" t="s">
        <v>3</v>
      </c>
      <c r="O258" s="7" t="s">
        <v>4</v>
      </c>
      <c r="P258" s="13"/>
      <c r="Q258" s="13"/>
      <c r="R258" s="13"/>
      <c r="S258" s="13"/>
      <c r="T258" s="14"/>
    </row>
    <row r="259" spans="1:20" ht="30" customHeight="1">
      <c r="A259" s="11"/>
      <c r="B259" s="15" t="str">
        <f>Input!B194</f>
        <v>Brendan Ashley</v>
      </c>
      <c r="C259" s="15"/>
      <c r="D259" s="15"/>
      <c r="E259" s="15"/>
      <c r="K259" s="11"/>
      <c r="L259" s="15" t="str">
        <f>Input!P194</f>
        <v>Madalyn Czarski</v>
      </c>
      <c r="M259" s="15"/>
      <c r="N259" s="15"/>
      <c r="O259" s="15"/>
      <c r="P259" s="14"/>
      <c r="Q259" s="14"/>
      <c r="R259" s="14"/>
      <c r="S259" s="14"/>
      <c r="T259" s="14"/>
    </row>
    <row r="260" spans="1:20" ht="30" customHeight="1">
      <c r="A260" s="11" t="s">
        <v>27</v>
      </c>
      <c r="B260" s="15" t="str">
        <f>Input!B195</f>
        <v>Brandon Kreiner</v>
      </c>
      <c r="C260" s="15"/>
      <c r="D260" s="15"/>
      <c r="E260" s="15"/>
      <c r="K260" s="11" t="s">
        <v>27</v>
      </c>
      <c r="L260" s="15" t="str">
        <f>Input!P195</f>
        <v>Jade Maliszewski</v>
      </c>
      <c r="M260" s="15"/>
      <c r="N260" s="15"/>
      <c r="O260" s="15"/>
      <c r="P260" s="14"/>
      <c r="Q260" s="14"/>
      <c r="R260" s="14"/>
      <c r="S260" s="14"/>
      <c r="T260" s="14"/>
    </row>
    <row r="261" spans="1:20" ht="30" customHeight="1">
      <c r="A261" s="11" t="s">
        <v>28</v>
      </c>
      <c r="B261" s="15" t="str">
        <f>Input!B196</f>
        <v>Miles Luebke</v>
      </c>
      <c r="C261" s="15"/>
      <c r="D261" s="15"/>
      <c r="E261" s="15"/>
      <c r="K261" s="11" t="s">
        <v>28</v>
      </c>
      <c r="L261" s="15" t="str">
        <f>Input!P196</f>
        <v>Ann Osinski</v>
      </c>
      <c r="M261" s="15"/>
      <c r="N261" s="15"/>
      <c r="O261" s="15"/>
      <c r="P261" s="14"/>
      <c r="Q261" s="14"/>
      <c r="R261" s="14"/>
      <c r="S261" s="14"/>
      <c r="T261" s="14"/>
    </row>
    <row r="262" spans="1:20" ht="30" customHeight="1">
      <c r="A262" s="11" t="s">
        <v>29</v>
      </c>
      <c r="B262" s="15" t="str">
        <f>Input!B197</f>
        <v>Tyler Williams</v>
      </c>
      <c r="C262" s="15"/>
      <c r="D262" s="15"/>
      <c r="E262" s="15"/>
      <c r="K262" s="11" t="s">
        <v>29</v>
      </c>
      <c r="L262" s="15" t="str">
        <f>Input!P197</f>
        <v>Marykate Pardington</v>
      </c>
      <c r="M262" s="15"/>
      <c r="N262" s="15"/>
      <c r="O262" s="15"/>
      <c r="P262" s="14"/>
      <c r="Q262" s="14"/>
      <c r="R262" s="14"/>
      <c r="S262" s="14"/>
      <c r="T262" s="14"/>
    </row>
    <row r="263" spans="1:20" ht="30" customHeight="1">
      <c r="A263" s="11" t="s">
        <v>30</v>
      </c>
      <c r="B263" s="15" t="str">
        <f>Input!B198</f>
        <v>Issac Dudla</v>
      </c>
      <c r="C263" s="15"/>
      <c r="D263" s="15"/>
      <c r="E263" s="15"/>
      <c r="K263" s="11" t="s">
        <v>30</v>
      </c>
      <c r="L263" s="15" t="str">
        <f>Input!P198</f>
        <v>Veronica Pardington</v>
      </c>
      <c r="M263" s="15"/>
      <c r="N263" s="15"/>
      <c r="O263" s="15"/>
      <c r="P263" s="14"/>
      <c r="Q263" s="14"/>
      <c r="R263" s="14"/>
      <c r="S263" s="14"/>
      <c r="T263" s="14"/>
    </row>
    <row r="264" spans="1:20" ht="30" customHeight="1">
      <c r="A264" s="11"/>
      <c r="B264" s="15" t="str">
        <f>Input!B199</f>
        <v>Joshua Hubbard</v>
      </c>
      <c r="C264" s="15"/>
      <c r="D264" s="15"/>
      <c r="E264" s="15"/>
      <c r="K264" s="11"/>
      <c r="L264" s="15" t="str">
        <f>Input!P199</f>
        <v>Lindsey Williams</v>
      </c>
      <c r="M264" s="15"/>
      <c r="N264" s="15"/>
      <c r="O264" s="15"/>
      <c r="P264" s="14"/>
      <c r="Q264" s="14"/>
      <c r="R264" s="14"/>
      <c r="S264" s="14"/>
      <c r="T264" s="14"/>
    </row>
    <row r="265" spans="1:20" ht="30" customHeight="1">
      <c r="A265" s="11">
        <f>Input!A202</f>
        <v>37</v>
      </c>
      <c r="B265" s="15" t="str">
        <f>Input!B200</f>
        <v>SS</v>
      </c>
      <c r="C265" s="15"/>
      <c r="D265" s="15"/>
      <c r="E265" s="15"/>
      <c r="K265" s="11">
        <f>Input!O202</f>
        <v>17</v>
      </c>
      <c r="L265" s="15" t="str">
        <f>Input!P200</f>
        <v>SS</v>
      </c>
      <c r="M265" s="15"/>
      <c r="N265" s="15"/>
      <c r="O265" s="15"/>
      <c r="P265" s="14"/>
      <c r="Q265" s="14"/>
      <c r="R265" s="14"/>
      <c r="S265" s="14"/>
      <c r="T265" s="14"/>
    </row>
    <row r="266" spans="1:20" ht="30" customHeight="1">
      <c r="A266" s="11"/>
      <c r="B266" s="15" t="str">
        <f>Input!B201</f>
        <v>SS</v>
      </c>
      <c r="C266" s="15"/>
      <c r="D266" s="15"/>
      <c r="E266" s="15"/>
      <c r="K266" s="11"/>
      <c r="L266" s="15" t="str">
        <f>Input!P201</f>
        <v>SS</v>
      </c>
      <c r="M266" s="15"/>
      <c r="N266" s="15"/>
      <c r="O266" s="15"/>
      <c r="P266" s="14"/>
      <c r="Q266" s="14"/>
      <c r="R266" s="14"/>
      <c r="S266" s="14"/>
      <c r="T266" s="14"/>
    </row>
    <row r="267" spans="1:20" ht="30" customHeight="1">
      <c r="A267" s="11"/>
      <c r="B267" s="15" t="str">
        <f>Input!B202</f>
        <v>SS</v>
      </c>
      <c r="C267" s="15"/>
      <c r="D267" s="15"/>
      <c r="E267" s="15"/>
      <c r="F267" s="69" t="s">
        <v>34</v>
      </c>
      <c r="G267" s="69" t="s">
        <v>34</v>
      </c>
      <c r="H267" s="69" t="s">
        <v>34</v>
      </c>
      <c r="I267" s="75" t="s">
        <v>26</v>
      </c>
      <c r="J267" s="66"/>
      <c r="K267" s="11"/>
      <c r="L267" s="15" t="str">
        <f>Input!P202</f>
        <v>SS</v>
      </c>
      <c r="M267" s="15"/>
      <c r="N267" s="15"/>
      <c r="O267" s="15"/>
      <c r="P267" s="69" t="s">
        <v>34</v>
      </c>
      <c r="Q267" s="69" t="s">
        <v>34</v>
      </c>
      <c r="R267" s="69" t="s">
        <v>34</v>
      </c>
      <c r="S267" s="75" t="s">
        <v>26</v>
      </c>
      <c r="T267" s="66"/>
    </row>
    <row r="268" spans="1:20" ht="30" customHeight="1">
      <c r="A268" s="11"/>
      <c r="B268" s="15" t="str">
        <f>Input!B203</f>
        <v>SS</v>
      </c>
      <c r="C268" s="15"/>
      <c r="D268" s="15"/>
      <c r="E268" s="15"/>
      <c r="F268" s="80"/>
      <c r="G268" s="80"/>
      <c r="H268" s="80"/>
      <c r="I268" s="68" t="s">
        <v>35</v>
      </c>
      <c r="J268" s="67" t="s">
        <v>20</v>
      </c>
      <c r="K268" s="11"/>
      <c r="L268" s="15" t="str">
        <f>Input!P203</f>
        <v>SS</v>
      </c>
      <c r="M268" s="15"/>
      <c r="N268" s="15"/>
      <c r="O268" s="15"/>
      <c r="P268" s="80"/>
      <c r="Q268" s="80"/>
      <c r="R268" s="80"/>
      <c r="S268" s="68" t="s">
        <v>35</v>
      </c>
      <c r="T268" s="67" t="s">
        <v>20</v>
      </c>
    </row>
    <row r="269" spans="1:20" ht="30" customHeight="1">
      <c r="A269" s="11"/>
      <c r="B269" s="17"/>
      <c r="C269" s="15"/>
      <c r="D269" s="15"/>
      <c r="E269" s="15"/>
      <c r="F269" s="78"/>
      <c r="G269" s="78"/>
      <c r="H269" s="78"/>
      <c r="I269" s="78">
        <f>Input!M204</f>
        <v>159</v>
      </c>
      <c r="J269" s="78">
        <f>Input!N204</f>
        <v>3564</v>
      </c>
      <c r="K269" s="11"/>
      <c r="L269" s="17"/>
      <c r="M269" s="15"/>
      <c r="N269" s="15"/>
      <c r="O269" s="15"/>
      <c r="P269" s="78"/>
      <c r="Q269" s="78"/>
      <c r="R269" s="78"/>
      <c r="S269" s="78">
        <f>Input!AA204</f>
        <v>139</v>
      </c>
      <c r="T269" s="78">
        <f>Input!AB204</f>
        <v>3308</v>
      </c>
    </row>
    <row r="270" spans="2:20" ht="30" customHeight="1">
      <c r="B270" s="18" t="s">
        <v>14</v>
      </c>
      <c r="C270" s="72">
        <f>A265</f>
        <v>37</v>
      </c>
      <c r="D270" s="72">
        <v>39</v>
      </c>
      <c r="E270" s="72">
        <v>21</v>
      </c>
      <c r="F270" s="73">
        <v>23</v>
      </c>
      <c r="G270" s="74">
        <v>25</v>
      </c>
      <c r="H270" s="74">
        <v>27</v>
      </c>
      <c r="I270" s="71"/>
      <c r="J270" s="20"/>
      <c r="K270" s="65"/>
      <c r="L270" s="18" t="s">
        <v>14</v>
      </c>
      <c r="M270" s="72">
        <f>K265</f>
        <v>17</v>
      </c>
      <c r="N270" s="72">
        <v>19</v>
      </c>
      <c r="O270" s="72">
        <v>1</v>
      </c>
      <c r="P270" s="73">
        <v>3</v>
      </c>
      <c r="Q270" s="74">
        <v>5</v>
      </c>
      <c r="R270" s="74">
        <v>7</v>
      </c>
      <c r="S270" s="71"/>
      <c r="T270" s="20"/>
    </row>
    <row r="271" spans="1:20" ht="30" customHeight="1">
      <c r="A271" s="138" t="s">
        <v>15</v>
      </c>
      <c r="B271" s="138"/>
      <c r="C271" s="6"/>
      <c r="D271" s="6"/>
      <c r="E271" s="6"/>
      <c r="F271" s="10"/>
      <c r="G271" s="10"/>
      <c r="H271" s="10"/>
      <c r="I271" s="20"/>
      <c r="J271" s="20"/>
      <c r="K271" s="138" t="s">
        <v>15</v>
      </c>
      <c r="L271" s="138"/>
      <c r="M271" s="6"/>
      <c r="N271" s="6"/>
      <c r="O271" s="6"/>
      <c r="P271" s="10"/>
      <c r="Q271" s="10"/>
      <c r="R271" s="10"/>
      <c r="S271" s="20"/>
      <c r="T271" s="20"/>
    </row>
    <row r="272" spans="1:20" ht="30" customHeight="1">
      <c r="A272" s="64"/>
      <c r="B272" s="19"/>
      <c r="C272" s="140" t="s">
        <v>54</v>
      </c>
      <c r="D272" s="140"/>
      <c r="E272" s="140"/>
      <c r="F272" s="140"/>
      <c r="G272" s="140"/>
      <c r="H272" s="140"/>
      <c r="I272" s="20"/>
      <c r="J272" s="20"/>
      <c r="K272" s="64"/>
      <c r="L272" s="19"/>
      <c r="M272" s="140" t="s">
        <v>54</v>
      </c>
      <c r="N272" s="140"/>
      <c r="O272" s="140"/>
      <c r="P272" s="140"/>
      <c r="Q272" s="140"/>
      <c r="R272" s="140"/>
      <c r="S272" s="20"/>
      <c r="T272" s="20"/>
    </row>
    <row r="273" spans="1:20" ht="30" customHeight="1">
      <c r="A273" s="141" t="s">
        <v>36</v>
      </c>
      <c r="B273" s="141"/>
      <c r="C273" s="141"/>
      <c r="D273" s="118"/>
      <c r="E273" s="141" t="s">
        <v>13</v>
      </c>
      <c r="F273" s="141"/>
      <c r="G273" s="116" t="str">
        <f>Input!C206</f>
        <v>Reese</v>
      </c>
      <c r="H273" s="119"/>
      <c r="I273" s="119"/>
      <c r="J273" s="120"/>
      <c r="K273" s="141" t="s">
        <v>36</v>
      </c>
      <c r="L273" s="141"/>
      <c r="M273" s="141"/>
      <c r="N273" s="118"/>
      <c r="O273" s="141" t="s">
        <v>13</v>
      </c>
      <c r="P273" s="141"/>
      <c r="Q273" s="116" t="str">
        <f>Input!Q206</f>
        <v>Flint Kearsley</v>
      </c>
      <c r="R273" s="119"/>
      <c r="S273" s="119"/>
      <c r="T273" s="10"/>
    </row>
    <row r="274" spans="1:20" ht="30" customHeight="1">
      <c r="A274" s="11"/>
      <c r="B274" s="12" t="s">
        <v>0</v>
      </c>
      <c r="C274" s="7" t="s">
        <v>2</v>
      </c>
      <c r="D274" s="7" t="s">
        <v>3</v>
      </c>
      <c r="E274" s="7" t="s">
        <v>4</v>
      </c>
      <c r="F274" s="13"/>
      <c r="G274" s="13"/>
      <c r="H274" s="76"/>
      <c r="I274" s="76"/>
      <c r="J274" s="77"/>
      <c r="K274" s="11"/>
      <c r="L274" s="12" t="s">
        <v>0</v>
      </c>
      <c r="M274" s="7" t="s">
        <v>2</v>
      </c>
      <c r="N274" s="7" t="s">
        <v>3</v>
      </c>
      <c r="O274" s="7" t="s">
        <v>4</v>
      </c>
      <c r="P274" s="13"/>
      <c r="Q274" s="13"/>
      <c r="R274" s="13"/>
      <c r="S274" s="13"/>
      <c r="T274" s="14"/>
    </row>
    <row r="275" spans="1:20" ht="30" customHeight="1">
      <c r="A275" s="11"/>
      <c r="B275" s="15" t="str">
        <f>Input!B206</f>
        <v>Bo Schember</v>
      </c>
      <c r="C275" s="15"/>
      <c r="D275" s="15"/>
      <c r="E275" s="15"/>
      <c r="K275" s="11"/>
      <c r="L275" s="15" t="str">
        <f>Input!P206</f>
        <v>Barbara Hawes</v>
      </c>
      <c r="M275" s="15"/>
      <c r="N275" s="15"/>
      <c r="O275" s="15"/>
      <c r="P275" s="14"/>
      <c r="Q275" s="14"/>
      <c r="R275" s="14"/>
      <c r="S275" s="14"/>
      <c r="T275" s="14"/>
    </row>
    <row r="276" spans="1:20" ht="30" customHeight="1">
      <c r="A276" s="11" t="s">
        <v>27</v>
      </c>
      <c r="B276" s="15" t="str">
        <f>Input!B207</f>
        <v>Hunter Seeger</v>
      </c>
      <c r="C276" s="15"/>
      <c r="D276" s="15"/>
      <c r="E276" s="15"/>
      <c r="K276" s="11" t="s">
        <v>27</v>
      </c>
      <c r="L276" s="15" t="str">
        <f>Input!P207</f>
        <v>Karlee Griffin</v>
      </c>
      <c r="M276" s="15"/>
      <c r="N276" s="15"/>
      <c r="O276" s="15"/>
      <c r="P276" s="14"/>
      <c r="Q276" s="14"/>
      <c r="R276" s="14"/>
      <c r="S276" s="14"/>
      <c r="T276" s="14"/>
    </row>
    <row r="277" spans="1:20" ht="30" customHeight="1">
      <c r="A277" s="11" t="s">
        <v>28</v>
      </c>
      <c r="B277" s="15" t="str">
        <f>Input!B208</f>
        <v>Ben Harris</v>
      </c>
      <c r="C277" s="15"/>
      <c r="D277" s="15"/>
      <c r="E277" s="15"/>
      <c r="K277" s="11" t="s">
        <v>28</v>
      </c>
      <c r="L277" s="15" t="str">
        <f>Input!P208</f>
        <v>Emma Boychuk</v>
      </c>
      <c r="M277" s="15"/>
      <c r="N277" s="15"/>
      <c r="O277" s="15"/>
      <c r="P277" s="14"/>
      <c r="Q277" s="14"/>
      <c r="R277" s="14"/>
      <c r="S277" s="14"/>
      <c r="T277" s="14"/>
    </row>
    <row r="278" spans="1:20" ht="30" customHeight="1">
      <c r="A278" s="11" t="s">
        <v>29</v>
      </c>
      <c r="B278" s="15" t="str">
        <f>Input!B209</f>
        <v>Christian Day</v>
      </c>
      <c r="C278" s="15"/>
      <c r="D278" s="15"/>
      <c r="E278" s="15"/>
      <c r="K278" s="11" t="s">
        <v>29</v>
      </c>
      <c r="L278" s="15" t="str">
        <f>Input!P209</f>
        <v>Alexis Roof</v>
      </c>
      <c r="M278" s="15"/>
      <c r="N278" s="15"/>
      <c r="O278" s="15"/>
      <c r="P278" s="14"/>
      <c r="Q278" s="14"/>
      <c r="R278" s="14"/>
      <c r="S278" s="14"/>
      <c r="T278" s="14"/>
    </row>
    <row r="279" spans="1:20" ht="30" customHeight="1">
      <c r="A279" s="11" t="s">
        <v>30</v>
      </c>
      <c r="B279" s="15" t="str">
        <f>Input!B210</f>
        <v>Wyatt Schember</v>
      </c>
      <c r="C279" s="15"/>
      <c r="D279" s="15"/>
      <c r="E279" s="15"/>
      <c r="K279" s="11" t="s">
        <v>30</v>
      </c>
      <c r="L279" s="15" t="str">
        <f>Input!P210</f>
        <v>Allison Robbins</v>
      </c>
      <c r="M279" s="15"/>
      <c r="N279" s="15"/>
      <c r="O279" s="15"/>
      <c r="P279" s="14"/>
      <c r="Q279" s="14"/>
      <c r="R279" s="14"/>
      <c r="S279" s="14"/>
      <c r="T279" s="14"/>
    </row>
    <row r="280" spans="1:20" ht="30" customHeight="1">
      <c r="A280" s="11"/>
      <c r="B280" s="15" t="str">
        <f>Input!B211</f>
        <v>Jordan Robinson</v>
      </c>
      <c r="C280" s="15"/>
      <c r="D280" s="15"/>
      <c r="E280" s="15"/>
      <c r="K280" s="11"/>
      <c r="L280" s="15" t="str">
        <f>Input!P211</f>
        <v>Samantha Timm</v>
      </c>
      <c r="M280" s="15"/>
      <c r="N280" s="15"/>
      <c r="O280" s="15"/>
      <c r="P280" s="14"/>
      <c r="Q280" s="14"/>
      <c r="R280" s="14"/>
      <c r="S280" s="14"/>
      <c r="T280" s="14"/>
    </row>
    <row r="281" spans="1:20" ht="30" customHeight="1">
      <c r="A281" s="11">
        <f>Input!A214</f>
        <v>38</v>
      </c>
      <c r="B281" s="15" t="str">
        <f>Input!B212</f>
        <v>SS</v>
      </c>
      <c r="C281" s="15"/>
      <c r="D281" s="15"/>
      <c r="E281" s="15"/>
      <c r="K281" s="11">
        <f>Input!O214</f>
        <v>18</v>
      </c>
      <c r="L281" s="15" t="str">
        <f>Input!P212</f>
        <v>Mary Wheeler</v>
      </c>
      <c r="M281" s="15"/>
      <c r="N281" s="15"/>
      <c r="O281" s="15"/>
      <c r="P281" s="14"/>
      <c r="Q281" s="14"/>
      <c r="R281" s="14"/>
      <c r="S281" s="14"/>
      <c r="T281" s="14"/>
    </row>
    <row r="282" spans="1:20" ht="30" customHeight="1">
      <c r="A282" s="11"/>
      <c r="B282" s="15" t="str">
        <f>Input!B213</f>
        <v>SS</v>
      </c>
      <c r="C282" s="15"/>
      <c r="D282" s="15"/>
      <c r="E282" s="15"/>
      <c r="K282" s="11"/>
      <c r="L282" s="15" t="str">
        <f>Input!P213</f>
        <v>SS</v>
      </c>
      <c r="M282" s="15"/>
      <c r="N282" s="15"/>
      <c r="O282" s="15"/>
      <c r="P282" s="14"/>
      <c r="Q282" s="14"/>
      <c r="R282" s="14"/>
      <c r="S282" s="14"/>
      <c r="T282" s="14"/>
    </row>
    <row r="283" spans="1:20" ht="30" customHeight="1">
      <c r="A283" s="11"/>
      <c r="B283" s="15" t="str">
        <f>Input!B214</f>
        <v>SS</v>
      </c>
      <c r="C283" s="15"/>
      <c r="D283" s="15"/>
      <c r="E283" s="15"/>
      <c r="F283" s="69" t="s">
        <v>34</v>
      </c>
      <c r="G283" s="69" t="s">
        <v>34</v>
      </c>
      <c r="H283" s="69" t="s">
        <v>34</v>
      </c>
      <c r="I283" s="75" t="s">
        <v>26</v>
      </c>
      <c r="J283" s="66"/>
      <c r="K283" s="11"/>
      <c r="L283" s="15" t="str">
        <f>Input!P214</f>
        <v>SS</v>
      </c>
      <c r="M283" s="15"/>
      <c r="N283" s="15"/>
      <c r="O283" s="15"/>
      <c r="P283" s="69" t="s">
        <v>34</v>
      </c>
      <c r="Q283" s="69" t="s">
        <v>34</v>
      </c>
      <c r="R283" s="69" t="s">
        <v>34</v>
      </c>
      <c r="S283" s="75" t="s">
        <v>26</v>
      </c>
      <c r="T283" s="66"/>
    </row>
    <row r="284" spans="1:20" ht="30" customHeight="1">
      <c r="A284" s="11"/>
      <c r="B284" s="15" t="str">
        <f>Input!B215</f>
        <v>SS</v>
      </c>
      <c r="C284" s="15"/>
      <c r="D284" s="15"/>
      <c r="E284" s="15"/>
      <c r="F284" s="80"/>
      <c r="G284" s="80"/>
      <c r="H284" s="80"/>
      <c r="I284" s="68" t="s">
        <v>35</v>
      </c>
      <c r="J284" s="67" t="s">
        <v>20</v>
      </c>
      <c r="K284" s="11"/>
      <c r="L284" s="15" t="str">
        <f>Input!P215</f>
        <v>SS</v>
      </c>
      <c r="M284" s="15"/>
      <c r="N284" s="15"/>
      <c r="O284" s="15"/>
      <c r="P284" s="80"/>
      <c r="Q284" s="80"/>
      <c r="R284" s="80"/>
      <c r="S284" s="68" t="s">
        <v>35</v>
      </c>
      <c r="T284" s="67" t="s">
        <v>20</v>
      </c>
    </row>
    <row r="285" spans="1:20" ht="30" customHeight="1">
      <c r="A285" s="11"/>
      <c r="B285" s="17"/>
      <c r="C285" s="15"/>
      <c r="D285" s="15"/>
      <c r="E285" s="15"/>
      <c r="F285" s="78"/>
      <c r="G285" s="78"/>
      <c r="H285" s="78"/>
      <c r="I285" s="78">
        <f>Input!M216</f>
        <v>125</v>
      </c>
      <c r="J285" s="78">
        <f>Input!N216</f>
        <v>3030</v>
      </c>
      <c r="K285" s="11"/>
      <c r="L285" s="17"/>
      <c r="M285" s="15"/>
      <c r="N285" s="15"/>
      <c r="O285" s="15"/>
      <c r="P285" s="78"/>
      <c r="Q285" s="78"/>
      <c r="R285" s="78"/>
      <c r="S285" s="78">
        <f>Input!AA216</f>
        <v>149</v>
      </c>
      <c r="T285" s="78">
        <f>Input!AB216</f>
        <v>3633</v>
      </c>
    </row>
    <row r="286" spans="2:20" ht="30" customHeight="1">
      <c r="B286" s="18" t="s">
        <v>14</v>
      </c>
      <c r="C286" s="72">
        <f>A281</f>
        <v>38</v>
      </c>
      <c r="D286" s="72">
        <v>36</v>
      </c>
      <c r="E286" s="72">
        <v>34</v>
      </c>
      <c r="F286" s="73">
        <v>32</v>
      </c>
      <c r="G286" s="74">
        <v>30</v>
      </c>
      <c r="H286" s="74">
        <v>28</v>
      </c>
      <c r="I286" s="71"/>
      <c r="J286" s="20"/>
      <c r="K286" s="65"/>
      <c r="L286" s="18" t="s">
        <v>14</v>
      </c>
      <c r="M286" s="72">
        <f>K281</f>
        <v>18</v>
      </c>
      <c r="N286" s="72">
        <v>16</v>
      </c>
      <c r="O286" s="72">
        <v>14</v>
      </c>
      <c r="P286" s="73">
        <v>12</v>
      </c>
      <c r="Q286" s="74">
        <v>10</v>
      </c>
      <c r="R286" s="74">
        <v>8</v>
      </c>
      <c r="S286" s="71"/>
      <c r="T286" s="20"/>
    </row>
    <row r="287" spans="1:20" ht="30" customHeight="1">
      <c r="A287" s="138" t="s">
        <v>15</v>
      </c>
      <c r="B287" s="138"/>
      <c r="C287" s="6"/>
      <c r="D287" s="6"/>
      <c r="E287" s="6"/>
      <c r="F287" s="10"/>
      <c r="G287" s="10"/>
      <c r="H287" s="10"/>
      <c r="I287" s="20"/>
      <c r="J287" s="20"/>
      <c r="K287" s="138" t="s">
        <v>15</v>
      </c>
      <c r="L287" s="138"/>
      <c r="M287" s="6"/>
      <c r="N287" s="6"/>
      <c r="O287" s="6"/>
      <c r="P287" s="10"/>
      <c r="Q287" s="10"/>
      <c r="R287" s="10"/>
      <c r="S287" s="20"/>
      <c r="T287" s="20"/>
    </row>
    <row r="288" spans="1:20" ht="30" customHeight="1">
      <c r="A288" s="64"/>
      <c r="B288" s="19"/>
      <c r="C288" s="140" t="s">
        <v>54</v>
      </c>
      <c r="D288" s="140"/>
      <c r="E288" s="140"/>
      <c r="F288" s="140"/>
      <c r="G288" s="140"/>
      <c r="H288" s="140"/>
      <c r="I288" s="20"/>
      <c r="J288" s="20"/>
      <c r="K288" s="64"/>
      <c r="L288" s="19"/>
      <c r="M288" s="140" t="s">
        <v>54</v>
      </c>
      <c r="N288" s="140"/>
      <c r="O288" s="140"/>
      <c r="P288" s="140"/>
      <c r="Q288" s="140"/>
      <c r="R288" s="140"/>
      <c r="S288" s="20"/>
      <c r="T288" s="20"/>
    </row>
    <row r="289" spans="1:20" ht="30" customHeight="1">
      <c r="A289" s="141" t="s">
        <v>36</v>
      </c>
      <c r="B289" s="141"/>
      <c r="C289" s="141"/>
      <c r="D289" s="118"/>
      <c r="E289" s="141" t="s">
        <v>13</v>
      </c>
      <c r="F289" s="141"/>
      <c r="G289" s="116">
        <f>Input!C218</f>
        <v>0</v>
      </c>
      <c r="H289" s="119"/>
      <c r="I289" s="119"/>
      <c r="J289" s="120"/>
      <c r="K289" s="141" t="s">
        <v>36</v>
      </c>
      <c r="L289" s="141"/>
      <c r="M289" s="141"/>
      <c r="N289" s="118"/>
      <c r="O289" s="141" t="s">
        <v>13</v>
      </c>
      <c r="P289" s="141"/>
      <c r="Q289" s="117">
        <f>Input!Q218</f>
        <v>0</v>
      </c>
      <c r="R289" s="119"/>
      <c r="S289" s="119"/>
      <c r="T289" s="120"/>
    </row>
    <row r="290" spans="1:20" ht="30" customHeight="1">
      <c r="A290" s="11"/>
      <c r="B290" s="12" t="s">
        <v>0</v>
      </c>
      <c r="C290" s="7" t="s">
        <v>2</v>
      </c>
      <c r="D290" s="7" t="s">
        <v>3</v>
      </c>
      <c r="E290" s="7" t="s">
        <v>4</v>
      </c>
      <c r="F290" s="13"/>
      <c r="G290" s="13"/>
      <c r="H290" s="76"/>
      <c r="I290" s="76"/>
      <c r="J290" s="77"/>
      <c r="K290" s="11"/>
      <c r="L290" s="12" t="s">
        <v>0</v>
      </c>
      <c r="M290" s="7" t="s">
        <v>2</v>
      </c>
      <c r="N290" s="7" t="s">
        <v>3</v>
      </c>
      <c r="O290" s="7" t="s">
        <v>4</v>
      </c>
      <c r="P290" s="13"/>
      <c r="Q290" s="13"/>
      <c r="R290" s="13"/>
      <c r="S290" s="13"/>
      <c r="T290" s="14"/>
    </row>
    <row r="291" spans="1:20" ht="30" customHeight="1">
      <c r="A291" s="11"/>
      <c r="B291" s="15">
        <f>Input!B218</f>
        <v>0</v>
      </c>
      <c r="C291" s="15"/>
      <c r="D291" s="15"/>
      <c r="E291" s="15"/>
      <c r="K291" s="11"/>
      <c r="L291" s="15">
        <f>Input!P218</f>
        <v>0</v>
      </c>
      <c r="M291" s="15"/>
      <c r="N291" s="15"/>
      <c r="O291" s="15"/>
      <c r="P291" s="14"/>
      <c r="Q291" s="14"/>
      <c r="R291" s="14"/>
      <c r="S291" s="14"/>
      <c r="T291" s="14"/>
    </row>
    <row r="292" spans="1:20" ht="30" customHeight="1">
      <c r="A292" s="11" t="s">
        <v>27</v>
      </c>
      <c r="B292" s="15">
        <f>Input!B219</f>
        <v>0</v>
      </c>
      <c r="C292" s="15"/>
      <c r="D292" s="15"/>
      <c r="E292" s="15"/>
      <c r="K292" s="11" t="s">
        <v>27</v>
      </c>
      <c r="L292" s="15">
        <f>Input!P219</f>
        <v>0</v>
      </c>
      <c r="M292" s="15"/>
      <c r="N292" s="15"/>
      <c r="O292" s="15"/>
      <c r="P292" s="14"/>
      <c r="Q292" s="14"/>
      <c r="R292" s="14"/>
      <c r="S292" s="14"/>
      <c r="T292" s="14"/>
    </row>
    <row r="293" spans="1:20" ht="30" customHeight="1">
      <c r="A293" s="11" t="s">
        <v>28</v>
      </c>
      <c r="B293" s="15">
        <f>Input!B220</f>
        <v>0</v>
      </c>
      <c r="C293" s="15"/>
      <c r="D293" s="15"/>
      <c r="E293" s="15"/>
      <c r="K293" s="11" t="s">
        <v>28</v>
      </c>
      <c r="L293" s="15">
        <f>Input!P220</f>
        <v>0</v>
      </c>
      <c r="M293" s="15"/>
      <c r="N293" s="15"/>
      <c r="O293" s="15"/>
      <c r="P293" s="14"/>
      <c r="Q293" s="14"/>
      <c r="R293" s="14"/>
      <c r="S293" s="14"/>
      <c r="T293" s="14"/>
    </row>
    <row r="294" spans="1:20" ht="30" customHeight="1">
      <c r="A294" s="11" t="s">
        <v>29</v>
      </c>
      <c r="B294" s="15">
        <f>Input!B221</f>
        <v>0</v>
      </c>
      <c r="C294" s="15"/>
      <c r="D294" s="15"/>
      <c r="E294" s="15"/>
      <c r="K294" s="11" t="s">
        <v>29</v>
      </c>
      <c r="L294" s="15">
        <f>Input!P221</f>
        <v>0</v>
      </c>
      <c r="M294" s="15"/>
      <c r="N294" s="15"/>
      <c r="O294" s="15"/>
      <c r="P294" s="14"/>
      <c r="Q294" s="14"/>
      <c r="R294" s="14"/>
      <c r="S294" s="14"/>
      <c r="T294" s="14"/>
    </row>
    <row r="295" spans="1:20" ht="30" customHeight="1">
      <c r="A295" s="11" t="s">
        <v>30</v>
      </c>
      <c r="B295" s="15">
        <f>Input!B222</f>
        <v>0</v>
      </c>
      <c r="C295" s="15"/>
      <c r="D295" s="15"/>
      <c r="E295" s="15"/>
      <c r="K295" s="11" t="s">
        <v>30</v>
      </c>
      <c r="L295" s="15">
        <f>Input!P222</f>
        <v>0</v>
      </c>
      <c r="M295" s="15"/>
      <c r="N295" s="15"/>
      <c r="O295" s="15"/>
      <c r="P295" s="14"/>
      <c r="Q295" s="14"/>
      <c r="R295" s="14"/>
      <c r="S295" s="14"/>
      <c r="T295" s="14"/>
    </row>
    <row r="296" spans="1:20" ht="30" customHeight="1">
      <c r="A296" s="11"/>
      <c r="B296" s="15">
        <f>Input!B223</f>
        <v>0</v>
      </c>
      <c r="C296" s="15"/>
      <c r="D296" s="15"/>
      <c r="E296" s="15"/>
      <c r="K296" s="11"/>
      <c r="L296" s="15">
        <f>Input!P223</f>
        <v>0</v>
      </c>
      <c r="M296" s="15"/>
      <c r="N296" s="15"/>
      <c r="O296" s="15"/>
      <c r="P296" s="14"/>
      <c r="Q296" s="14"/>
      <c r="R296" s="14"/>
      <c r="S296" s="14"/>
      <c r="T296" s="14"/>
    </row>
    <row r="297" spans="1:20" ht="30" customHeight="1">
      <c r="A297" s="11">
        <f>Input!A226</f>
        <v>39</v>
      </c>
      <c r="B297" s="15">
        <f>Input!B224</f>
        <v>0</v>
      </c>
      <c r="C297" s="15"/>
      <c r="D297" s="15"/>
      <c r="E297" s="15"/>
      <c r="K297" s="11">
        <f>Input!O226</f>
        <v>19</v>
      </c>
      <c r="L297" s="15">
        <f>Input!P224</f>
        <v>0</v>
      </c>
      <c r="M297" s="15"/>
      <c r="N297" s="15"/>
      <c r="O297" s="15"/>
      <c r="P297" s="14"/>
      <c r="Q297" s="14"/>
      <c r="R297" s="14"/>
      <c r="S297" s="14"/>
      <c r="T297" s="14"/>
    </row>
    <row r="298" spans="1:20" ht="30" customHeight="1">
      <c r="A298" s="11"/>
      <c r="B298" s="15" t="str">
        <f>Input!B225</f>
        <v>SS</v>
      </c>
      <c r="C298" s="15"/>
      <c r="D298" s="15"/>
      <c r="E298" s="15"/>
      <c r="K298" s="11"/>
      <c r="L298" s="15" t="str">
        <f>Input!P225</f>
        <v>SS</v>
      </c>
      <c r="M298" s="15"/>
      <c r="N298" s="15"/>
      <c r="O298" s="15"/>
      <c r="P298" s="14"/>
      <c r="Q298" s="14"/>
      <c r="R298" s="14"/>
      <c r="S298" s="14"/>
      <c r="T298" s="14"/>
    </row>
    <row r="299" spans="1:20" ht="30" customHeight="1">
      <c r="A299" s="11"/>
      <c r="B299" s="15" t="str">
        <f>Input!B226</f>
        <v>SS</v>
      </c>
      <c r="C299" s="15"/>
      <c r="D299" s="15"/>
      <c r="E299" s="15"/>
      <c r="F299" s="69" t="s">
        <v>34</v>
      </c>
      <c r="G299" s="69" t="s">
        <v>34</v>
      </c>
      <c r="H299" s="69" t="s">
        <v>34</v>
      </c>
      <c r="I299" s="75" t="s">
        <v>26</v>
      </c>
      <c r="J299" s="66"/>
      <c r="K299" s="11"/>
      <c r="L299" s="15" t="str">
        <f>Input!P226</f>
        <v>SS</v>
      </c>
      <c r="M299" s="15"/>
      <c r="N299" s="15"/>
      <c r="O299" s="15"/>
      <c r="P299" s="69" t="s">
        <v>34</v>
      </c>
      <c r="Q299" s="69" t="s">
        <v>34</v>
      </c>
      <c r="R299" s="69" t="s">
        <v>34</v>
      </c>
      <c r="S299" s="75" t="s">
        <v>26</v>
      </c>
      <c r="T299" s="66"/>
    </row>
    <row r="300" spans="1:20" ht="30" customHeight="1">
      <c r="A300" s="11"/>
      <c r="B300" s="15" t="str">
        <f>Input!B227</f>
        <v>SS</v>
      </c>
      <c r="C300" s="15"/>
      <c r="D300" s="15"/>
      <c r="E300" s="15"/>
      <c r="F300" s="80"/>
      <c r="G300" s="80"/>
      <c r="H300" s="80"/>
      <c r="I300" s="68" t="s">
        <v>35</v>
      </c>
      <c r="J300" s="67" t="s">
        <v>20</v>
      </c>
      <c r="K300" s="11"/>
      <c r="L300" s="15" t="str">
        <f>Input!P227</f>
        <v>SS</v>
      </c>
      <c r="M300" s="15"/>
      <c r="N300" s="15"/>
      <c r="O300" s="15"/>
      <c r="P300" s="80"/>
      <c r="Q300" s="80"/>
      <c r="R300" s="80"/>
      <c r="S300" s="68" t="s">
        <v>35</v>
      </c>
      <c r="T300" s="67" t="s">
        <v>20</v>
      </c>
    </row>
    <row r="301" spans="1:20" ht="30" customHeight="1">
      <c r="A301" s="11"/>
      <c r="B301" s="17"/>
      <c r="C301" s="15"/>
      <c r="D301" s="15"/>
      <c r="E301" s="15"/>
      <c r="F301" s="78"/>
      <c r="G301" s="78"/>
      <c r="H301" s="78"/>
      <c r="I301" s="78">
        <f>Input!M228</f>
      </c>
      <c r="J301" s="78">
        <f>Input!N228</f>
      </c>
      <c r="K301" s="11"/>
      <c r="L301" s="17"/>
      <c r="M301" s="15"/>
      <c r="N301" s="15"/>
      <c r="O301" s="15"/>
      <c r="P301" s="78"/>
      <c r="Q301" s="78"/>
      <c r="R301" s="78"/>
      <c r="S301" s="78">
        <f>Input!AA228</f>
      </c>
      <c r="T301" s="78">
        <f>Input!AB228</f>
      </c>
    </row>
    <row r="302" spans="2:20" ht="30" customHeight="1">
      <c r="B302" s="18" t="s">
        <v>14</v>
      </c>
      <c r="C302" s="72">
        <f>A297</f>
        <v>39</v>
      </c>
      <c r="D302" s="72">
        <v>21</v>
      </c>
      <c r="E302" s="72">
        <v>23</v>
      </c>
      <c r="F302" s="73">
        <v>25</v>
      </c>
      <c r="G302" s="74">
        <v>27</v>
      </c>
      <c r="H302" s="74">
        <v>29</v>
      </c>
      <c r="I302" s="71"/>
      <c r="J302" s="20"/>
      <c r="K302" s="65"/>
      <c r="L302" s="18" t="s">
        <v>14</v>
      </c>
      <c r="M302" s="72">
        <f>K297</f>
        <v>19</v>
      </c>
      <c r="N302" s="72">
        <v>1</v>
      </c>
      <c r="O302" s="72">
        <v>3</v>
      </c>
      <c r="P302" s="73">
        <v>5</v>
      </c>
      <c r="Q302" s="74">
        <v>7</v>
      </c>
      <c r="R302" s="74">
        <v>9</v>
      </c>
      <c r="S302" s="71"/>
      <c r="T302" s="20"/>
    </row>
    <row r="303" spans="1:20" ht="30" customHeight="1">
      <c r="A303" s="138" t="s">
        <v>15</v>
      </c>
      <c r="B303" s="138"/>
      <c r="C303" s="6"/>
      <c r="D303" s="6"/>
      <c r="E303" s="6"/>
      <c r="F303" s="10"/>
      <c r="G303" s="10"/>
      <c r="H303" s="10"/>
      <c r="I303" s="20"/>
      <c r="J303" s="20"/>
      <c r="K303" s="138" t="s">
        <v>15</v>
      </c>
      <c r="L303" s="138"/>
      <c r="M303" s="6"/>
      <c r="N303" s="6"/>
      <c r="O303" s="6"/>
      <c r="P303" s="10"/>
      <c r="Q303" s="10"/>
      <c r="R303" s="10"/>
      <c r="S303" s="20"/>
      <c r="T303" s="20"/>
    </row>
    <row r="304" spans="1:20" ht="30" customHeight="1">
      <c r="A304" s="64"/>
      <c r="B304" s="19"/>
      <c r="C304" s="140" t="s">
        <v>54</v>
      </c>
      <c r="D304" s="140"/>
      <c r="E304" s="140"/>
      <c r="F304" s="140"/>
      <c r="G304" s="140"/>
      <c r="H304" s="140"/>
      <c r="I304" s="20"/>
      <c r="J304" s="20"/>
      <c r="K304" s="64"/>
      <c r="L304" s="19"/>
      <c r="M304" s="140" t="s">
        <v>54</v>
      </c>
      <c r="N304" s="140"/>
      <c r="O304" s="140"/>
      <c r="P304" s="140"/>
      <c r="Q304" s="140"/>
      <c r="R304" s="140"/>
      <c r="S304" s="20"/>
      <c r="T304" s="20"/>
    </row>
    <row r="305" spans="1:20" ht="30" customHeight="1">
      <c r="A305" s="139" t="s">
        <v>36</v>
      </c>
      <c r="B305" s="139"/>
      <c r="C305" s="139"/>
      <c r="D305" s="8"/>
      <c r="E305" s="139" t="s">
        <v>13</v>
      </c>
      <c r="F305" s="139"/>
      <c r="G305" s="28">
        <f>Input!C230</f>
        <v>0</v>
      </c>
      <c r="H305" s="9"/>
      <c r="I305" s="9"/>
      <c r="J305" s="10"/>
      <c r="K305" s="139" t="s">
        <v>36</v>
      </c>
      <c r="L305" s="139"/>
      <c r="M305" s="139"/>
      <c r="N305" s="8"/>
      <c r="O305" s="139" t="s">
        <v>13</v>
      </c>
      <c r="P305" s="139"/>
      <c r="Q305" s="28">
        <f>Input!Q230</f>
        <v>0</v>
      </c>
      <c r="R305" s="9"/>
      <c r="S305" s="9"/>
      <c r="T305" s="10"/>
    </row>
    <row r="306" spans="1:20" ht="30" customHeight="1">
      <c r="A306" s="11"/>
      <c r="B306" s="12" t="s">
        <v>0</v>
      </c>
      <c r="C306" s="7" t="s">
        <v>2</v>
      </c>
      <c r="D306" s="7" t="s">
        <v>3</v>
      </c>
      <c r="E306" s="7" t="s">
        <v>4</v>
      </c>
      <c r="F306" s="13"/>
      <c r="G306" s="13"/>
      <c r="H306" s="76"/>
      <c r="I306" s="76"/>
      <c r="J306" s="77"/>
      <c r="K306" s="11"/>
      <c r="L306" s="12" t="s">
        <v>0</v>
      </c>
      <c r="M306" s="7" t="s">
        <v>2</v>
      </c>
      <c r="N306" s="7" t="s">
        <v>3</v>
      </c>
      <c r="O306" s="7" t="s">
        <v>4</v>
      </c>
      <c r="P306" s="13"/>
      <c r="Q306" s="13"/>
      <c r="R306" s="13"/>
      <c r="S306" s="13"/>
      <c r="T306" s="14"/>
    </row>
    <row r="307" spans="1:20" ht="30" customHeight="1">
      <c r="A307" s="11"/>
      <c r="B307" s="15">
        <f>Input!B230</f>
        <v>0</v>
      </c>
      <c r="C307" s="15"/>
      <c r="D307" s="15"/>
      <c r="E307" s="15"/>
      <c r="K307" s="11"/>
      <c r="L307" s="15">
        <f>Input!P230</f>
        <v>0</v>
      </c>
      <c r="M307" s="15"/>
      <c r="N307" s="15"/>
      <c r="O307" s="15"/>
      <c r="P307" s="14"/>
      <c r="Q307" s="14"/>
      <c r="R307" s="14"/>
      <c r="S307" s="14"/>
      <c r="T307" s="14"/>
    </row>
    <row r="308" spans="1:20" ht="30" customHeight="1">
      <c r="A308" s="11" t="s">
        <v>27</v>
      </c>
      <c r="B308" s="15">
        <f>Input!B231</f>
        <v>0</v>
      </c>
      <c r="C308" s="15"/>
      <c r="D308" s="15"/>
      <c r="E308" s="15"/>
      <c r="K308" s="11" t="s">
        <v>27</v>
      </c>
      <c r="L308" s="15">
        <f>Input!P231</f>
        <v>0</v>
      </c>
      <c r="M308" s="15"/>
      <c r="N308" s="15"/>
      <c r="O308" s="15"/>
      <c r="P308" s="14"/>
      <c r="Q308" s="14"/>
      <c r="R308" s="14"/>
      <c r="S308" s="14"/>
      <c r="T308" s="14"/>
    </row>
    <row r="309" spans="1:20" ht="30" customHeight="1">
      <c r="A309" s="11" t="s">
        <v>28</v>
      </c>
      <c r="B309" s="15">
        <f>Input!B232</f>
        <v>0</v>
      </c>
      <c r="C309" s="15"/>
      <c r="D309" s="15"/>
      <c r="E309" s="15"/>
      <c r="K309" s="11" t="s">
        <v>28</v>
      </c>
      <c r="L309" s="15">
        <f>Input!P232</f>
        <v>0</v>
      </c>
      <c r="M309" s="15"/>
      <c r="N309" s="15"/>
      <c r="O309" s="15"/>
      <c r="P309" s="14"/>
      <c r="Q309" s="14"/>
      <c r="R309" s="14"/>
      <c r="S309" s="14"/>
      <c r="T309" s="14"/>
    </row>
    <row r="310" spans="1:20" ht="30" customHeight="1">
      <c r="A310" s="11" t="s">
        <v>29</v>
      </c>
      <c r="B310" s="15">
        <f>Input!B233</f>
        <v>0</v>
      </c>
      <c r="C310" s="15"/>
      <c r="D310" s="15"/>
      <c r="E310" s="15"/>
      <c r="K310" s="11" t="s">
        <v>29</v>
      </c>
      <c r="L310" s="15">
        <f>Input!P233</f>
        <v>0</v>
      </c>
      <c r="M310" s="15"/>
      <c r="N310" s="15"/>
      <c r="O310" s="15"/>
      <c r="P310" s="14"/>
      <c r="Q310" s="14"/>
      <c r="R310" s="14"/>
      <c r="S310" s="14"/>
      <c r="T310" s="14"/>
    </row>
    <row r="311" spans="1:20" ht="30" customHeight="1">
      <c r="A311" s="11" t="s">
        <v>30</v>
      </c>
      <c r="B311" s="15">
        <f>Input!B234</f>
        <v>0</v>
      </c>
      <c r="C311" s="15"/>
      <c r="D311" s="15"/>
      <c r="E311" s="15"/>
      <c r="K311" s="11" t="s">
        <v>30</v>
      </c>
      <c r="L311" s="15">
        <f>Input!P234</f>
        <v>0</v>
      </c>
      <c r="M311" s="15"/>
      <c r="N311" s="15"/>
      <c r="O311" s="15"/>
      <c r="P311" s="14"/>
      <c r="Q311" s="14"/>
      <c r="R311" s="14"/>
      <c r="S311" s="14"/>
      <c r="T311" s="14"/>
    </row>
    <row r="312" spans="1:20" ht="30" customHeight="1">
      <c r="A312" s="11"/>
      <c r="B312" s="15">
        <f>Input!B235</f>
        <v>0</v>
      </c>
      <c r="C312" s="15"/>
      <c r="D312" s="15"/>
      <c r="E312" s="15"/>
      <c r="K312" s="11"/>
      <c r="L312" s="15">
        <f>Input!P235</f>
        <v>0</v>
      </c>
      <c r="M312" s="15"/>
      <c r="N312" s="15"/>
      <c r="O312" s="15"/>
      <c r="P312" s="14"/>
      <c r="Q312" s="14"/>
      <c r="R312" s="14"/>
      <c r="S312" s="14"/>
      <c r="T312" s="14"/>
    </row>
    <row r="313" spans="1:20" ht="30" customHeight="1">
      <c r="A313" s="11">
        <f>Input!A238</f>
        <v>40</v>
      </c>
      <c r="B313" s="15">
        <f>Input!B236</f>
        <v>0</v>
      </c>
      <c r="C313" s="15"/>
      <c r="D313" s="15"/>
      <c r="E313" s="15"/>
      <c r="K313" s="11">
        <f>Input!O238</f>
        <v>20</v>
      </c>
      <c r="L313" s="15">
        <f>Input!P236</f>
        <v>0</v>
      </c>
      <c r="M313" s="15"/>
      <c r="N313" s="15"/>
      <c r="O313" s="15"/>
      <c r="P313" s="14"/>
      <c r="Q313" s="14"/>
      <c r="R313" s="14"/>
      <c r="S313" s="14"/>
      <c r="T313" s="14"/>
    </row>
    <row r="314" spans="1:20" ht="30" customHeight="1">
      <c r="A314" s="11"/>
      <c r="B314" s="15" t="str">
        <f>Input!B237</f>
        <v>SS</v>
      </c>
      <c r="C314" s="15"/>
      <c r="D314" s="15"/>
      <c r="E314" s="15"/>
      <c r="K314" s="11"/>
      <c r="L314" s="15">
        <f>Input!P237</f>
        <v>0</v>
      </c>
      <c r="M314" s="15"/>
      <c r="N314" s="15"/>
      <c r="O314" s="15"/>
      <c r="P314" s="14"/>
      <c r="Q314" s="14"/>
      <c r="R314" s="14"/>
      <c r="S314" s="14"/>
      <c r="T314" s="14"/>
    </row>
    <row r="315" spans="1:20" ht="30" customHeight="1">
      <c r="A315" s="11"/>
      <c r="B315" s="15" t="str">
        <f>Input!B238</f>
        <v>SS</v>
      </c>
      <c r="C315" s="15"/>
      <c r="D315" s="15"/>
      <c r="E315" s="15"/>
      <c r="F315" s="69" t="s">
        <v>34</v>
      </c>
      <c r="G315" s="69" t="s">
        <v>34</v>
      </c>
      <c r="H315" s="69" t="s">
        <v>34</v>
      </c>
      <c r="I315" s="75" t="s">
        <v>26</v>
      </c>
      <c r="J315" s="66"/>
      <c r="K315" s="11"/>
      <c r="L315" s="15">
        <f>Input!P238</f>
        <v>0</v>
      </c>
      <c r="M315" s="15"/>
      <c r="N315" s="15"/>
      <c r="O315" s="15"/>
      <c r="P315" s="69" t="s">
        <v>34</v>
      </c>
      <c r="Q315" s="69" t="s">
        <v>34</v>
      </c>
      <c r="R315" s="69" t="s">
        <v>34</v>
      </c>
      <c r="S315" s="75" t="s">
        <v>26</v>
      </c>
      <c r="T315" s="66"/>
    </row>
    <row r="316" spans="1:20" ht="30" customHeight="1">
      <c r="A316" s="11"/>
      <c r="B316" s="15" t="str">
        <f>Input!B239</f>
        <v>SS</v>
      </c>
      <c r="C316" s="15"/>
      <c r="D316" s="15"/>
      <c r="E316" s="15"/>
      <c r="F316" s="80"/>
      <c r="G316" s="80"/>
      <c r="H316" s="80"/>
      <c r="I316" s="68" t="s">
        <v>35</v>
      </c>
      <c r="J316" s="67" t="s">
        <v>20</v>
      </c>
      <c r="K316" s="11"/>
      <c r="L316" s="15">
        <f>Input!P239</f>
        <v>0</v>
      </c>
      <c r="M316" s="15"/>
      <c r="N316" s="15"/>
      <c r="O316" s="15"/>
      <c r="P316" s="80"/>
      <c r="Q316" s="80"/>
      <c r="R316" s="80"/>
      <c r="S316" s="68" t="s">
        <v>35</v>
      </c>
      <c r="T316" s="67" t="s">
        <v>20</v>
      </c>
    </row>
    <row r="317" spans="1:20" ht="30" customHeight="1">
      <c r="A317" s="11"/>
      <c r="B317" s="17"/>
      <c r="C317" s="15"/>
      <c r="D317" s="15"/>
      <c r="E317" s="15"/>
      <c r="F317" s="78"/>
      <c r="G317" s="78"/>
      <c r="H317" s="78"/>
      <c r="I317" s="78">
        <f>Input!M240</f>
      </c>
      <c r="J317" s="78">
        <f>Input!N240</f>
      </c>
      <c r="K317" s="11"/>
      <c r="L317" s="17"/>
      <c r="M317" s="15"/>
      <c r="N317" s="15"/>
      <c r="O317" s="15"/>
      <c r="P317" s="78"/>
      <c r="Q317" s="78"/>
      <c r="R317" s="78"/>
      <c r="S317" s="78">
        <f>Input!AA240</f>
      </c>
      <c r="T317" s="78">
        <f>Input!AB240</f>
      </c>
    </row>
    <row r="318" spans="2:20" ht="30" customHeight="1">
      <c r="B318" s="18" t="s">
        <v>14</v>
      </c>
      <c r="C318" s="72">
        <f>A313</f>
        <v>40</v>
      </c>
      <c r="D318" s="72">
        <v>1</v>
      </c>
      <c r="E318" s="72">
        <v>3</v>
      </c>
      <c r="F318" s="73">
        <v>5</v>
      </c>
      <c r="G318" s="74">
        <v>7</v>
      </c>
      <c r="H318" s="74">
        <v>9</v>
      </c>
      <c r="I318" s="71"/>
      <c r="J318" s="20"/>
      <c r="K318" s="65"/>
      <c r="L318" s="18" t="s">
        <v>14</v>
      </c>
      <c r="M318" s="72">
        <f>K313</f>
        <v>20</v>
      </c>
      <c r="N318" s="72">
        <v>24</v>
      </c>
      <c r="O318" s="72">
        <v>28</v>
      </c>
      <c r="P318" s="73">
        <v>32</v>
      </c>
      <c r="Q318" s="74">
        <v>36</v>
      </c>
      <c r="R318" s="74">
        <v>40</v>
      </c>
      <c r="S318" s="71"/>
      <c r="T318" s="20"/>
    </row>
    <row r="319" spans="1:20" ht="30" customHeight="1">
      <c r="A319" s="138" t="s">
        <v>15</v>
      </c>
      <c r="B319" s="138"/>
      <c r="C319" s="6"/>
      <c r="D319" s="6"/>
      <c r="E319" s="6"/>
      <c r="F319" s="10"/>
      <c r="G319" s="10"/>
      <c r="H319" s="10"/>
      <c r="I319" s="20"/>
      <c r="J319" s="20"/>
      <c r="K319" s="138" t="s">
        <v>15</v>
      </c>
      <c r="L319" s="138"/>
      <c r="M319" s="6"/>
      <c r="N319" s="6"/>
      <c r="O319" s="6"/>
      <c r="P319" s="10"/>
      <c r="Q319" s="10"/>
      <c r="R319" s="10"/>
      <c r="S319" s="20"/>
      <c r="T319" s="20"/>
    </row>
    <row r="320" spans="1:20" ht="30" customHeight="1">
      <c r="A320" s="64"/>
      <c r="B320" s="19"/>
      <c r="C320" s="140" t="s">
        <v>54</v>
      </c>
      <c r="D320" s="140"/>
      <c r="E320" s="140"/>
      <c r="F320" s="140"/>
      <c r="G320" s="140"/>
      <c r="H320" s="140"/>
      <c r="I320" s="20"/>
      <c r="J320" s="20"/>
      <c r="K320" s="64"/>
      <c r="L320" s="19"/>
      <c r="M320" s="140" t="s">
        <v>54</v>
      </c>
      <c r="N320" s="140"/>
      <c r="O320" s="140"/>
      <c r="P320" s="140"/>
      <c r="Q320" s="140"/>
      <c r="R320" s="140"/>
      <c r="S320" s="20"/>
      <c r="T320" s="20"/>
    </row>
    <row r="321" spans="1:20" ht="30" customHeight="1">
      <c r="A321" s="139" t="s">
        <v>36</v>
      </c>
      <c r="B321" s="139"/>
      <c r="C321" s="139"/>
      <c r="D321" s="8"/>
      <c r="E321" s="139" t="s">
        <v>13</v>
      </c>
      <c r="F321" s="139"/>
      <c r="G321" s="28">
        <f>Input!C242</f>
        <v>0</v>
      </c>
      <c r="H321" s="9"/>
      <c r="I321" s="9"/>
      <c r="J321" s="10"/>
      <c r="K321" s="139" t="s">
        <v>36</v>
      </c>
      <c r="L321" s="139"/>
      <c r="M321" s="139"/>
      <c r="N321" s="8"/>
      <c r="O321" s="139" t="s">
        <v>13</v>
      </c>
      <c r="P321" s="139"/>
      <c r="Q321" s="28">
        <f>Input!Q242</f>
        <v>0</v>
      </c>
      <c r="R321" s="9"/>
      <c r="S321" s="9"/>
      <c r="T321" s="10"/>
    </row>
    <row r="322" spans="1:20" ht="30" customHeight="1">
      <c r="A322" s="11"/>
      <c r="B322" s="12" t="s">
        <v>0</v>
      </c>
      <c r="C322" s="7" t="s">
        <v>2</v>
      </c>
      <c r="D322" s="7" t="s">
        <v>3</v>
      </c>
      <c r="E322" s="7" t="s">
        <v>4</v>
      </c>
      <c r="F322" s="13"/>
      <c r="G322" s="13"/>
      <c r="H322" s="76"/>
      <c r="I322" s="76"/>
      <c r="J322" s="77"/>
      <c r="K322" s="11"/>
      <c r="L322" s="12" t="s">
        <v>0</v>
      </c>
      <c r="M322" s="7" t="s">
        <v>2</v>
      </c>
      <c r="N322" s="7" t="s">
        <v>3</v>
      </c>
      <c r="O322" s="7" t="s">
        <v>4</v>
      </c>
      <c r="P322" s="13"/>
      <c r="Q322" s="13"/>
      <c r="R322" s="13"/>
      <c r="S322" s="13"/>
      <c r="T322" s="14"/>
    </row>
    <row r="323" spans="1:20" ht="30" customHeight="1">
      <c r="A323" s="11"/>
      <c r="B323" s="15">
        <f>Input!B242</f>
        <v>0</v>
      </c>
      <c r="C323" s="15"/>
      <c r="D323" s="15"/>
      <c r="E323" s="15"/>
      <c r="K323" s="11"/>
      <c r="L323" s="15">
        <f>Input!P242</f>
        <v>0</v>
      </c>
      <c r="M323" s="15"/>
      <c r="N323" s="15"/>
      <c r="O323" s="15"/>
      <c r="P323" s="14"/>
      <c r="Q323" s="14"/>
      <c r="R323" s="14"/>
      <c r="S323" s="14"/>
      <c r="T323" s="14"/>
    </row>
    <row r="324" spans="1:20" ht="30" customHeight="1">
      <c r="A324" s="11" t="s">
        <v>27</v>
      </c>
      <c r="B324" s="15">
        <f>Input!B243</f>
        <v>0</v>
      </c>
      <c r="C324" s="15"/>
      <c r="D324" s="15"/>
      <c r="E324" s="15"/>
      <c r="K324" s="11" t="s">
        <v>27</v>
      </c>
      <c r="L324" s="15">
        <f>Input!P243</f>
        <v>0</v>
      </c>
      <c r="M324" s="15"/>
      <c r="N324" s="15"/>
      <c r="O324" s="15"/>
      <c r="P324" s="14"/>
      <c r="Q324" s="14"/>
      <c r="R324" s="14"/>
      <c r="S324" s="14"/>
      <c r="T324" s="14"/>
    </row>
    <row r="325" spans="1:20" ht="30" customHeight="1">
      <c r="A325" s="11" t="s">
        <v>28</v>
      </c>
      <c r="B325" s="15">
        <f>Input!B244</f>
        <v>0</v>
      </c>
      <c r="C325" s="15"/>
      <c r="D325" s="15"/>
      <c r="E325" s="15"/>
      <c r="K325" s="11" t="s">
        <v>28</v>
      </c>
      <c r="L325" s="15">
        <f>Input!P244</f>
        <v>0</v>
      </c>
      <c r="M325" s="15"/>
      <c r="N325" s="15"/>
      <c r="O325" s="15"/>
      <c r="P325" s="14"/>
      <c r="Q325" s="14"/>
      <c r="R325" s="14"/>
      <c r="S325" s="14"/>
      <c r="T325" s="14"/>
    </row>
    <row r="326" spans="1:20" ht="30" customHeight="1">
      <c r="A326" s="11" t="s">
        <v>29</v>
      </c>
      <c r="B326" s="15">
        <f>Input!B245</f>
        <v>0</v>
      </c>
      <c r="C326" s="15"/>
      <c r="D326" s="15"/>
      <c r="E326" s="15"/>
      <c r="K326" s="11" t="s">
        <v>29</v>
      </c>
      <c r="L326" s="15">
        <f>Input!P245</f>
        <v>0</v>
      </c>
      <c r="M326" s="15"/>
      <c r="N326" s="15"/>
      <c r="O326" s="15"/>
      <c r="P326" s="14"/>
      <c r="Q326" s="14"/>
      <c r="R326" s="14"/>
      <c r="S326" s="14"/>
      <c r="T326" s="14"/>
    </row>
    <row r="327" spans="1:20" ht="30" customHeight="1">
      <c r="A327" s="11" t="s">
        <v>30</v>
      </c>
      <c r="B327" s="15">
        <f>Input!B246</f>
        <v>0</v>
      </c>
      <c r="C327" s="15"/>
      <c r="D327" s="15"/>
      <c r="E327" s="15"/>
      <c r="K327" s="11" t="s">
        <v>30</v>
      </c>
      <c r="L327" s="15">
        <f>Input!P246</f>
        <v>0</v>
      </c>
      <c r="M327" s="15"/>
      <c r="N327" s="15"/>
      <c r="O327" s="15"/>
      <c r="P327" s="14"/>
      <c r="Q327" s="14"/>
      <c r="R327" s="14"/>
      <c r="S327" s="14"/>
      <c r="T327" s="14"/>
    </row>
    <row r="328" spans="1:20" ht="30" customHeight="1">
      <c r="A328" s="11"/>
      <c r="B328" s="15">
        <f>Input!B247</f>
        <v>0</v>
      </c>
      <c r="C328" s="15"/>
      <c r="D328" s="15"/>
      <c r="E328" s="15"/>
      <c r="K328" s="11"/>
      <c r="L328" s="15">
        <f>Input!P247</f>
        <v>0</v>
      </c>
      <c r="M328" s="15"/>
      <c r="N328" s="15"/>
      <c r="O328" s="15"/>
      <c r="P328" s="14"/>
      <c r="Q328" s="14"/>
      <c r="R328" s="14"/>
      <c r="S328" s="14"/>
      <c r="T328" s="14"/>
    </row>
    <row r="329" spans="1:20" ht="30" customHeight="1">
      <c r="A329" s="11">
        <f>Input!A250</f>
        <v>41</v>
      </c>
      <c r="B329" s="15">
        <f>Input!B248</f>
        <v>0</v>
      </c>
      <c r="C329" s="15"/>
      <c r="D329" s="15"/>
      <c r="E329" s="15"/>
      <c r="K329" s="11">
        <f>Input!O250</f>
        <v>21</v>
      </c>
      <c r="L329" s="15">
        <f>Input!P248</f>
        <v>0</v>
      </c>
      <c r="M329" s="15"/>
      <c r="N329" s="15"/>
      <c r="O329" s="15"/>
      <c r="P329" s="14"/>
      <c r="Q329" s="14"/>
      <c r="R329" s="14"/>
      <c r="S329" s="14"/>
      <c r="T329" s="14"/>
    </row>
    <row r="330" spans="1:20" ht="30" customHeight="1">
      <c r="A330" s="11"/>
      <c r="B330" s="15" t="str">
        <f>Input!B249</f>
        <v>SS</v>
      </c>
      <c r="C330" s="15"/>
      <c r="D330" s="15"/>
      <c r="E330" s="15"/>
      <c r="K330" s="11"/>
      <c r="L330" s="15">
        <f>Input!P249</f>
        <v>0</v>
      </c>
      <c r="M330" s="15"/>
      <c r="N330" s="15"/>
      <c r="O330" s="15"/>
      <c r="P330" s="14"/>
      <c r="Q330" s="14"/>
      <c r="R330" s="14"/>
      <c r="S330" s="14"/>
      <c r="T330" s="14"/>
    </row>
    <row r="331" spans="1:20" ht="30" customHeight="1">
      <c r="A331" s="11"/>
      <c r="B331" s="15" t="str">
        <f>Input!B250</f>
        <v>SS</v>
      </c>
      <c r="C331" s="15"/>
      <c r="D331" s="15"/>
      <c r="E331" s="15"/>
      <c r="F331" s="69" t="s">
        <v>34</v>
      </c>
      <c r="G331" s="69" t="s">
        <v>34</v>
      </c>
      <c r="H331" s="69" t="s">
        <v>34</v>
      </c>
      <c r="I331" s="75" t="s">
        <v>26</v>
      </c>
      <c r="J331" s="66"/>
      <c r="K331" s="11"/>
      <c r="L331" s="15">
        <f>Input!P250</f>
        <v>0</v>
      </c>
      <c r="M331" s="15"/>
      <c r="N331" s="15"/>
      <c r="O331" s="15"/>
      <c r="P331" s="69" t="s">
        <v>34</v>
      </c>
      <c r="Q331" s="69" t="s">
        <v>34</v>
      </c>
      <c r="R331" s="69" t="s">
        <v>34</v>
      </c>
      <c r="S331" s="75" t="s">
        <v>26</v>
      </c>
      <c r="T331" s="66"/>
    </row>
    <row r="332" spans="1:20" ht="30" customHeight="1">
      <c r="A332" s="11"/>
      <c r="B332" s="15" t="str">
        <f>Input!B251</f>
        <v>SS</v>
      </c>
      <c r="C332" s="15"/>
      <c r="D332" s="15"/>
      <c r="E332" s="15"/>
      <c r="F332" s="80"/>
      <c r="G332" s="80"/>
      <c r="H332" s="80"/>
      <c r="I332" s="68" t="s">
        <v>35</v>
      </c>
      <c r="J332" s="67" t="s">
        <v>20</v>
      </c>
      <c r="K332" s="11"/>
      <c r="L332" s="15">
        <f>Input!P251</f>
        <v>0</v>
      </c>
      <c r="M332" s="15"/>
      <c r="N332" s="15"/>
      <c r="O332" s="15"/>
      <c r="P332" s="80"/>
      <c r="Q332" s="80"/>
      <c r="R332" s="80"/>
      <c r="S332" s="68" t="s">
        <v>35</v>
      </c>
      <c r="T332" s="67" t="s">
        <v>20</v>
      </c>
    </row>
    <row r="333" spans="1:20" ht="30" customHeight="1">
      <c r="A333" s="11"/>
      <c r="B333" s="17"/>
      <c r="C333" s="15"/>
      <c r="D333" s="15"/>
      <c r="E333" s="15"/>
      <c r="F333" s="78"/>
      <c r="G333" s="78"/>
      <c r="H333" s="78"/>
      <c r="I333" s="78">
        <f>Input!M252</f>
      </c>
      <c r="J333" s="78">
        <f>Input!N252</f>
      </c>
      <c r="K333" s="11"/>
      <c r="L333" s="17"/>
      <c r="M333" s="15"/>
      <c r="N333" s="15"/>
      <c r="O333" s="15"/>
      <c r="P333" s="78"/>
      <c r="Q333" s="78"/>
      <c r="R333" s="78"/>
      <c r="S333" s="78">
        <f>Input!AA252</f>
      </c>
      <c r="T333" s="78">
        <f>Input!AB252</f>
      </c>
    </row>
    <row r="334" spans="2:20" ht="30" customHeight="1">
      <c r="B334" s="18" t="s">
        <v>14</v>
      </c>
      <c r="C334" s="72">
        <f>A329</f>
        <v>41</v>
      </c>
      <c r="D334" s="72">
        <v>4</v>
      </c>
      <c r="E334" s="72">
        <v>8</v>
      </c>
      <c r="F334" s="73">
        <v>12</v>
      </c>
      <c r="G334" s="74">
        <v>16</v>
      </c>
      <c r="H334" s="74">
        <v>20</v>
      </c>
      <c r="I334" s="71"/>
      <c r="J334" s="20"/>
      <c r="K334" s="65"/>
      <c r="L334" s="18" t="s">
        <v>14</v>
      </c>
      <c r="M334" s="72">
        <f>K329</f>
        <v>21</v>
      </c>
      <c r="N334" s="72">
        <v>23</v>
      </c>
      <c r="O334" s="72">
        <v>25</v>
      </c>
      <c r="P334" s="73">
        <v>27</v>
      </c>
      <c r="Q334" s="74">
        <v>29</v>
      </c>
      <c r="R334" s="74">
        <v>31</v>
      </c>
      <c r="S334" s="71"/>
      <c r="T334" s="20"/>
    </row>
    <row r="335" spans="1:20" ht="30" customHeight="1">
      <c r="A335" s="138" t="s">
        <v>15</v>
      </c>
      <c r="B335" s="138"/>
      <c r="C335" s="6"/>
      <c r="D335" s="6"/>
      <c r="E335" s="6"/>
      <c r="F335" s="10"/>
      <c r="G335" s="10"/>
      <c r="H335" s="10"/>
      <c r="I335" s="20"/>
      <c r="J335" s="20"/>
      <c r="K335" s="138" t="s">
        <v>15</v>
      </c>
      <c r="L335" s="138"/>
      <c r="M335" s="6"/>
      <c r="N335" s="6"/>
      <c r="O335" s="6"/>
      <c r="P335" s="10"/>
      <c r="Q335" s="10"/>
      <c r="R335" s="10"/>
      <c r="S335" s="20"/>
      <c r="T335" s="20"/>
    </row>
    <row r="336" spans="1:20" ht="30" customHeight="1">
      <c r="A336" s="64"/>
      <c r="B336" s="19"/>
      <c r="C336" s="140" t="s">
        <v>54</v>
      </c>
      <c r="D336" s="140"/>
      <c r="E336" s="140"/>
      <c r="F336" s="140"/>
      <c r="G336" s="140"/>
      <c r="H336" s="140"/>
      <c r="I336" s="20"/>
      <c r="J336" s="20"/>
      <c r="K336" s="64"/>
      <c r="L336" s="19"/>
      <c r="M336" s="140" t="s">
        <v>54</v>
      </c>
      <c r="N336" s="140"/>
      <c r="O336" s="140"/>
      <c r="P336" s="140"/>
      <c r="Q336" s="140"/>
      <c r="R336" s="140"/>
      <c r="S336" s="20"/>
      <c r="T336" s="20"/>
    </row>
    <row r="337" spans="1:20" ht="30" customHeight="1">
      <c r="A337" s="139" t="s">
        <v>36</v>
      </c>
      <c r="B337" s="139"/>
      <c r="C337" s="139"/>
      <c r="D337" s="8"/>
      <c r="E337" s="139" t="s">
        <v>13</v>
      </c>
      <c r="F337" s="139"/>
      <c r="G337" s="28">
        <f>Input!C254</f>
        <v>0</v>
      </c>
      <c r="H337" s="9"/>
      <c r="I337" s="9"/>
      <c r="J337" s="10"/>
      <c r="K337" s="139" t="s">
        <v>36</v>
      </c>
      <c r="L337" s="139"/>
      <c r="M337" s="139"/>
      <c r="N337" s="8"/>
      <c r="O337" s="139" t="s">
        <v>13</v>
      </c>
      <c r="P337" s="139"/>
      <c r="Q337" s="28">
        <f>Input!Q254</f>
        <v>0</v>
      </c>
      <c r="R337" s="9"/>
      <c r="S337" s="9"/>
      <c r="T337" s="10"/>
    </row>
    <row r="338" spans="1:20" ht="30" customHeight="1">
      <c r="A338" s="11"/>
      <c r="B338" s="12" t="s">
        <v>0</v>
      </c>
      <c r="C338" s="7" t="s">
        <v>2</v>
      </c>
      <c r="D338" s="7" t="s">
        <v>3</v>
      </c>
      <c r="E338" s="7" t="s">
        <v>4</v>
      </c>
      <c r="F338" s="13"/>
      <c r="G338" s="13"/>
      <c r="H338" s="76"/>
      <c r="I338" s="76"/>
      <c r="J338" s="77"/>
      <c r="K338" s="11"/>
      <c r="L338" s="12" t="s">
        <v>0</v>
      </c>
      <c r="M338" s="7" t="s">
        <v>2</v>
      </c>
      <c r="N338" s="7" t="s">
        <v>3</v>
      </c>
      <c r="O338" s="7" t="s">
        <v>4</v>
      </c>
      <c r="P338" s="13"/>
      <c r="Q338" s="13"/>
      <c r="R338" s="13"/>
      <c r="S338" s="13"/>
      <c r="T338" s="14"/>
    </row>
    <row r="339" spans="1:20" ht="30" customHeight="1">
      <c r="A339" s="11"/>
      <c r="B339" s="15">
        <f>Input!B254</f>
        <v>0</v>
      </c>
      <c r="C339" s="15"/>
      <c r="D339" s="15"/>
      <c r="E339" s="15"/>
      <c r="K339" s="11"/>
      <c r="L339" s="15">
        <f>Input!P254</f>
        <v>0</v>
      </c>
      <c r="M339" s="15"/>
      <c r="N339" s="15"/>
      <c r="O339" s="15"/>
      <c r="P339" s="14"/>
      <c r="Q339" s="14"/>
      <c r="R339" s="14"/>
      <c r="S339" s="14"/>
      <c r="T339" s="14"/>
    </row>
    <row r="340" spans="1:20" ht="30" customHeight="1">
      <c r="A340" s="11" t="s">
        <v>27</v>
      </c>
      <c r="B340" s="15">
        <f>Input!B255</f>
        <v>0</v>
      </c>
      <c r="C340" s="15"/>
      <c r="D340" s="15"/>
      <c r="E340" s="15"/>
      <c r="K340" s="11" t="s">
        <v>27</v>
      </c>
      <c r="L340" s="15">
        <f>Input!P255</f>
        <v>0</v>
      </c>
      <c r="M340" s="15"/>
      <c r="N340" s="15"/>
      <c r="O340" s="15"/>
      <c r="P340" s="14"/>
      <c r="Q340" s="14"/>
      <c r="R340" s="14"/>
      <c r="S340" s="14"/>
      <c r="T340" s="14"/>
    </row>
    <row r="341" spans="1:20" ht="30" customHeight="1">
      <c r="A341" s="11" t="s">
        <v>28</v>
      </c>
      <c r="B341" s="15">
        <f>Input!B256</f>
        <v>0</v>
      </c>
      <c r="C341" s="15"/>
      <c r="D341" s="15"/>
      <c r="E341" s="15"/>
      <c r="K341" s="11" t="s">
        <v>28</v>
      </c>
      <c r="L341" s="15">
        <f>Input!P256</f>
        <v>0</v>
      </c>
      <c r="M341" s="15"/>
      <c r="N341" s="15"/>
      <c r="O341" s="15"/>
      <c r="P341" s="14"/>
      <c r="Q341" s="14"/>
      <c r="R341" s="14"/>
      <c r="S341" s="14"/>
      <c r="T341" s="14"/>
    </row>
    <row r="342" spans="1:20" ht="30" customHeight="1">
      <c r="A342" s="11" t="s">
        <v>29</v>
      </c>
      <c r="B342" s="15">
        <f>Input!B257</f>
        <v>0</v>
      </c>
      <c r="C342" s="15"/>
      <c r="D342" s="15"/>
      <c r="E342" s="15"/>
      <c r="K342" s="11" t="s">
        <v>29</v>
      </c>
      <c r="L342" s="15">
        <f>Input!P257</f>
        <v>0</v>
      </c>
      <c r="M342" s="15"/>
      <c r="N342" s="15"/>
      <c r="O342" s="15"/>
      <c r="P342" s="14"/>
      <c r="Q342" s="14"/>
      <c r="R342" s="14"/>
      <c r="S342" s="14"/>
      <c r="T342" s="14"/>
    </row>
    <row r="343" spans="1:20" ht="30" customHeight="1">
      <c r="A343" s="11" t="s">
        <v>30</v>
      </c>
      <c r="B343" s="15">
        <f>Input!B258</f>
        <v>0</v>
      </c>
      <c r="C343" s="15"/>
      <c r="D343" s="15"/>
      <c r="E343" s="15"/>
      <c r="K343" s="11" t="s">
        <v>30</v>
      </c>
      <c r="L343" s="15">
        <f>Input!P258</f>
        <v>0</v>
      </c>
      <c r="M343" s="15"/>
      <c r="N343" s="15"/>
      <c r="O343" s="15"/>
      <c r="P343" s="14"/>
      <c r="Q343" s="14"/>
      <c r="R343" s="14"/>
      <c r="S343" s="14"/>
      <c r="T343" s="14"/>
    </row>
    <row r="344" spans="1:20" ht="30" customHeight="1">
      <c r="A344" s="11"/>
      <c r="B344" s="15">
        <f>Input!B259</f>
        <v>0</v>
      </c>
      <c r="C344" s="15"/>
      <c r="D344" s="15"/>
      <c r="E344" s="15"/>
      <c r="K344" s="11"/>
      <c r="L344" s="15">
        <f>Input!P259</f>
        <v>0</v>
      </c>
      <c r="M344" s="15"/>
      <c r="N344" s="15"/>
      <c r="O344" s="15"/>
      <c r="P344" s="14"/>
      <c r="Q344" s="14"/>
      <c r="R344" s="14"/>
      <c r="S344" s="14"/>
      <c r="T344" s="14"/>
    </row>
    <row r="345" spans="1:20" ht="30" customHeight="1">
      <c r="A345" s="11">
        <f>Input!A262</f>
        <v>42</v>
      </c>
      <c r="B345" s="15">
        <f>Input!B260</f>
        <v>0</v>
      </c>
      <c r="C345" s="15"/>
      <c r="D345" s="15"/>
      <c r="E345" s="15"/>
      <c r="K345" s="11">
        <f>Input!O262</f>
        <v>22</v>
      </c>
      <c r="L345" s="15">
        <f>Input!P260</f>
        <v>0</v>
      </c>
      <c r="M345" s="15"/>
      <c r="N345" s="15"/>
      <c r="O345" s="15"/>
      <c r="P345" s="14"/>
      <c r="Q345" s="14"/>
      <c r="R345" s="14"/>
      <c r="S345" s="14"/>
      <c r="T345" s="14"/>
    </row>
    <row r="346" spans="1:20" ht="30" customHeight="1">
      <c r="A346" s="11"/>
      <c r="B346" s="15">
        <f>Input!B261</f>
        <v>0</v>
      </c>
      <c r="C346" s="15"/>
      <c r="D346" s="15"/>
      <c r="E346" s="15"/>
      <c r="K346" s="11"/>
      <c r="L346" s="15">
        <f>Input!P261</f>
        <v>0</v>
      </c>
      <c r="M346" s="15"/>
      <c r="N346" s="15"/>
      <c r="O346" s="15"/>
      <c r="P346" s="14"/>
      <c r="Q346" s="14"/>
      <c r="R346" s="14"/>
      <c r="S346" s="14"/>
      <c r="T346" s="14"/>
    </row>
    <row r="347" spans="1:20" ht="30" customHeight="1">
      <c r="A347" s="11"/>
      <c r="B347" s="15">
        <f>Input!B262</f>
        <v>0</v>
      </c>
      <c r="C347" s="15"/>
      <c r="D347" s="15"/>
      <c r="E347" s="15"/>
      <c r="F347" s="69" t="s">
        <v>34</v>
      </c>
      <c r="G347" s="69" t="s">
        <v>34</v>
      </c>
      <c r="H347" s="69" t="s">
        <v>34</v>
      </c>
      <c r="I347" s="75" t="s">
        <v>26</v>
      </c>
      <c r="J347" s="66"/>
      <c r="K347" s="11"/>
      <c r="L347" s="15">
        <f>Input!P262</f>
        <v>0</v>
      </c>
      <c r="M347" s="15"/>
      <c r="N347" s="15"/>
      <c r="O347" s="15"/>
      <c r="P347" s="69" t="s">
        <v>34</v>
      </c>
      <c r="Q347" s="69" t="s">
        <v>34</v>
      </c>
      <c r="R347" s="69" t="s">
        <v>34</v>
      </c>
      <c r="S347" s="75" t="s">
        <v>26</v>
      </c>
      <c r="T347" s="66"/>
    </row>
    <row r="348" spans="1:20" ht="30" customHeight="1">
      <c r="A348" s="11"/>
      <c r="B348" s="15">
        <f>Input!B263</f>
        <v>0</v>
      </c>
      <c r="C348" s="15"/>
      <c r="D348" s="15"/>
      <c r="E348" s="15"/>
      <c r="F348" s="91"/>
      <c r="G348" s="91"/>
      <c r="H348" s="91"/>
      <c r="I348" s="68" t="s">
        <v>35</v>
      </c>
      <c r="J348" s="67" t="s">
        <v>20</v>
      </c>
      <c r="K348" s="11"/>
      <c r="L348" s="15">
        <f>Input!P263</f>
        <v>0</v>
      </c>
      <c r="M348" s="15"/>
      <c r="N348" s="15"/>
      <c r="O348" s="15"/>
      <c r="P348" s="91"/>
      <c r="Q348" s="91"/>
      <c r="R348" s="91"/>
      <c r="S348" s="68" t="s">
        <v>35</v>
      </c>
      <c r="T348" s="67" t="s">
        <v>20</v>
      </c>
    </row>
    <row r="349" spans="1:20" ht="30" customHeight="1">
      <c r="A349" s="11"/>
      <c r="B349" s="17"/>
      <c r="C349" s="15"/>
      <c r="D349" s="15"/>
      <c r="E349" s="15"/>
      <c r="F349" s="78"/>
      <c r="G349" s="78"/>
      <c r="H349" s="78"/>
      <c r="I349" s="78">
        <f>Input!M264</f>
      </c>
      <c r="J349" s="78">
        <f>Input!N264</f>
      </c>
      <c r="K349" s="11"/>
      <c r="L349" s="17"/>
      <c r="M349" s="15"/>
      <c r="N349" s="15"/>
      <c r="O349" s="15"/>
      <c r="P349" s="78"/>
      <c r="Q349" s="78"/>
      <c r="R349" s="78"/>
      <c r="S349" s="78">
        <f>Input!AA264</f>
      </c>
      <c r="T349" s="78">
        <f>Input!AB264</f>
      </c>
    </row>
    <row r="350" spans="2:20" ht="30" customHeight="1">
      <c r="B350" s="18" t="s">
        <v>14</v>
      </c>
      <c r="C350" s="72">
        <f>A345</f>
        <v>42</v>
      </c>
      <c r="D350" s="72"/>
      <c r="E350" s="72"/>
      <c r="F350" s="73"/>
      <c r="G350" s="74"/>
      <c r="H350" s="74"/>
      <c r="I350" s="71"/>
      <c r="J350" s="20"/>
      <c r="K350" s="65"/>
      <c r="L350" s="18" t="s">
        <v>14</v>
      </c>
      <c r="M350" s="72">
        <f>K345</f>
        <v>22</v>
      </c>
      <c r="N350" s="72"/>
      <c r="O350" s="72"/>
      <c r="P350" s="73"/>
      <c r="Q350" s="74"/>
      <c r="R350" s="74"/>
      <c r="S350" s="71"/>
      <c r="T350" s="20"/>
    </row>
    <row r="351" spans="1:20" ht="30" customHeight="1">
      <c r="A351" s="138" t="s">
        <v>15</v>
      </c>
      <c r="B351" s="138"/>
      <c r="C351" s="6"/>
      <c r="D351" s="6"/>
      <c r="E351" s="6"/>
      <c r="F351" s="10"/>
      <c r="G351" s="10"/>
      <c r="H351" s="10"/>
      <c r="I351" s="20"/>
      <c r="J351" s="20"/>
      <c r="K351" s="138" t="s">
        <v>15</v>
      </c>
      <c r="L351" s="138"/>
      <c r="M351" s="6"/>
      <c r="N351" s="6"/>
      <c r="O351" s="6"/>
      <c r="P351" s="10"/>
      <c r="Q351" s="10"/>
      <c r="R351" s="10"/>
      <c r="S351" s="20"/>
      <c r="T351" s="20"/>
    </row>
    <row r="352" spans="1:20" ht="30" customHeight="1">
      <c r="A352" s="64"/>
      <c r="B352" s="19"/>
      <c r="C352" s="140" t="s">
        <v>54</v>
      </c>
      <c r="D352" s="140"/>
      <c r="E352" s="140"/>
      <c r="F352" s="140"/>
      <c r="G352" s="140"/>
      <c r="H352" s="140"/>
      <c r="I352" s="20"/>
      <c r="J352" s="20"/>
      <c r="K352" s="64"/>
      <c r="L352" s="19"/>
      <c r="M352" s="140" t="s">
        <v>54</v>
      </c>
      <c r="N352" s="140"/>
      <c r="O352" s="140"/>
      <c r="P352" s="140"/>
      <c r="Q352" s="140"/>
      <c r="R352" s="140"/>
      <c r="S352" s="20"/>
      <c r="T352" s="20"/>
    </row>
    <row r="353" spans="1:20" ht="30" customHeight="1">
      <c r="A353" s="139" t="s">
        <v>36</v>
      </c>
      <c r="B353" s="139"/>
      <c r="C353" s="139"/>
      <c r="D353" s="8"/>
      <c r="E353" s="139" t="s">
        <v>13</v>
      </c>
      <c r="F353" s="139"/>
      <c r="G353" s="28">
        <f>Input!C266</f>
        <v>23</v>
      </c>
      <c r="H353" s="9"/>
      <c r="I353" s="9"/>
      <c r="J353" s="10"/>
      <c r="K353" s="139" t="s">
        <v>36</v>
      </c>
      <c r="L353" s="139"/>
      <c r="M353" s="139"/>
      <c r="N353" s="8"/>
      <c r="O353" s="139" t="s">
        <v>13</v>
      </c>
      <c r="P353" s="139"/>
      <c r="Q353" s="28">
        <f>Input!Q266</f>
        <v>0</v>
      </c>
      <c r="R353" s="9"/>
      <c r="S353" s="9"/>
      <c r="T353" s="10"/>
    </row>
    <row r="354" spans="1:20" ht="30" customHeight="1">
      <c r="A354" s="11"/>
      <c r="B354" s="12" t="s">
        <v>0</v>
      </c>
      <c r="C354" s="7" t="s">
        <v>2</v>
      </c>
      <c r="D354" s="7" t="s">
        <v>3</v>
      </c>
      <c r="E354" s="7" t="s">
        <v>4</v>
      </c>
      <c r="F354" s="13"/>
      <c r="G354" s="13"/>
      <c r="H354" s="76"/>
      <c r="I354" s="76"/>
      <c r="J354" s="77"/>
      <c r="K354" s="11"/>
      <c r="L354" s="12" t="s">
        <v>0</v>
      </c>
      <c r="M354" s="7" t="s">
        <v>2</v>
      </c>
      <c r="N354" s="7" t="s">
        <v>3</v>
      </c>
      <c r="O354" s="7" t="s">
        <v>4</v>
      </c>
      <c r="P354" s="13"/>
      <c r="Q354" s="13"/>
      <c r="R354" s="13"/>
      <c r="S354" s="13"/>
      <c r="T354" s="14"/>
    </row>
    <row r="355" spans="1:20" ht="30" customHeight="1">
      <c r="A355" s="11"/>
      <c r="B355" s="15">
        <f>Input!B266</f>
        <v>0</v>
      </c>
      <c r="C355" s="15"/>
      <c r="D355" s="15"/>
      <c r="E355" s="15"/>
      <c r="K355" s="11"/>
      <c r="L355" s="15">
        <f>Input!P266</f>
        <v>0</v>
      </c>
      <c r="M355" s="15"/>
      <c r="N355" s="15"/>
      <c r="O355" s="15"/>
      <c r="P355" s="14"/>
      <c r="Q355" s="14"/>
      <c r="R355" s="14"/>
      <c r="S355" s="14"/>
      <c r="T355" s="14"/>
    </row>
    <row r="356" spans="1:20" ht="30" customHeight="1">
      <c r="A356" s="11" t="s">
        <v>27</v>
      </c>
      <c r="B356" s="15">
        <f>Input!B267</f>
        <v>0</v>
      </c>
      <c r="C356" s="15"/>
      <c r="D356" s="15"/>
      <c r="E356" s="15"/>
      <c r="K356" s="11" t="s">
        <v>27</v>
      </c>
      <c r="L356" s="15">
        <f>Input!P267</f>
        <v>0</v>
      </c>
      <c r="M356" s="15"/>
      <c r="N356" s="15"/>
      <c r="O356" s="15"/>
      <c r="P356" s="14"/>
      <c r="Q356" s="14"/>
      <c r="R356" s="14"/>
      <c r="S356" s="14"/>
      <c r="T356" s="14"/>
    </row>
    <row r="357" spans="1:20" ht="30" customHeight="1">
      <c r="A357" s="11" t="s">
        <v>28</v>
      </c>
      <c r="B357" s="15">
        <f>Input!B268</f>
        <v>0</v>
      </c>
      <c r="C357" s="15"/>
      <c r="D357" s="15"/>
      <c r="E357" s="15"/>
      <c r="K357" s="11" t="s">
        <v>28</v>
      </c>
      <c r="L357" s="15">
        <f>Input!P268</f>
        <v>0</v>
      </c>
      <c r="M357" s="15"/>
      <c r="N357" s="15"/>
      <c r="O357" s="15"/>
      <c r="P357" s="14"/>
      <c r="Q357" s="14"/>
      <c r="R357" s="14"/>
      <c r="S357" s="14"/>
      <c r="T357" s="14"/>
    </row>
    <row r="358" spans="1:20" ht="30" customHeight="1">
      <c r="A358" s="11" t="s">
        <v>29</v>
      </c>
      <c r="B358" s="15">
        <f>Input!B269</f>
        <v>0</v>
      </c>
      <c r="C358" s="15"/>
      <c r="D358" s="15"/>
      <c r="E358" s="15"/>
      <c r="K358" s="11" t="s">
        <v>29</v>
      </c>
      <c r="L358" s="15">
        <f>Input!P269</f>
        <v>0</v>
      </c>
      <c r="M358" s="15"/>
      <c r="N358" s="15"/>
      <c r="O358" s="15"/>
      <c r="P358" s="14"/>
      <c r="Q358" s="14"/>
      <c r="R358" s="14"/>
      <c r="S358" s="14"/>
      <c r="T358" s="14"/>
    </row>
    <row r="359" spans="1:20" ht="30" customHeight="1">
      <c r="A359" s="11" t="s">
        <v>30</v>
      </c>
      <c r="B359" s="15">
        <f>Input!B270</f>
        <v>0</v>
      </c>
      <c r="C359" s="15"/>
      <c r="D359" s="15"/>
      <c r="E359" s="15"/>
      <c r="K359" s="11" t="s">
        <v>30</v>
      </c>
      <c r="L359" s="15">
        <f>Input!P270</f>
        <v>0</v>
      </c>
      <c r="M359" s="15"/>
      <c r="N359" s="15"/>
      <c r="O359" s="15"/>
      <c r="P359" s="14"/>
      <c r="Q359" s="14"/>
      <c r="R359" s="14"/>
      <c r="S359" s="14"/>
      <c r="T359" s="14"/>
    </row>
    <row r="360" spans="1:20" ht="30" customHeight="1">
      <c r="A360" s="11"/>
      <c r="B360" s="15">
        <f>Input!B271</f>
        <v>0</v>
      </c>
      <c r="C360" s="15"/>
      <c r="D360" s="15"/>
      <c r="E360" s="15"/>
      <c r="K360" s="11"/>
      <c r="L360" s="15">
        <f>Input!P271</f>
        <v>0</v>
      </c>
      <c r="M360" s="15"/>
      <c r="N360" s="15"/>
      <c r="O360" s="15"/>
      <c r="P360" s="14"/>
      <c r="Q360" s="14"/>
      <c r="R360" s="14"/>
      <c r="S360" s="14"/>
      <c r="T360" s="14"/>
    </row>
    <row r="361" spans="1:20" ht="30" customHeight="1">
      <c r="A361" s="11">
        <f>Input!A274</f>
        <v>43</v>
      </c>
      <c r="B361" s="15">
        <f>Input!B272</f>
        <v>0</v>
      </c>
      <c r="C361" s="15"/>
      <c r="D361" s="15"/>
      <c r="E361" s="15"/>
      <c r="K361" s="11">
        <f>Input!O274</f>
        <v>23</v>
      </c>
      <c r="L361" s="15">
        <f>Input!P272</f>
        <v>0</v>
      </c>
      <c r="M361" s="15"/>
      <c r="N361" s="15"/>
      <c r="O361" s="15"/>
      <c r="P361" s="14"/>
      <c r="Q361" s="14"/>
      <c r="R361" s="14"/>
      <c r="S361" s="14"/>
      <c r="T361" s="14"/>
    </row>
    <row r="362" spans="1:20" ht="30" customHeight="1">
      <c r="A362" s="11"/>
      <c r="B362" s="15">
        <f>Input!B273</f>
        <v>0</v>
      </c>
      <c r="C362" s="15"/>
      <c r="D362" s="15"/>
      <c r="E362" s="15"/>
      <c r="K362" s="11"/>
      <c r="L362" s="15">
        <f>Input!P273</f>
        <v>0</v>
      </c>
      <c r="M362" s="15"/>
      <c r="N362" s="15"/>
      <c r="O362" s="15"/>
      <c r="P362" s="14"/>
      <c r="Q362" s="14"/>
      <c r="R362" s="14"/>
      <c r="S362" s="14"/>
      <c r="T362" s="14"/>
    </row>
    <row r="363" spans="1:20" ht="30" customHeight="1">
      <c r="A363" s="11"/>
      <c r="B363" s="15">
        <f>Input!B274</f>
        <v>0</v>
      </c>
      <c r="C363" s="15"/>
      <c r="D363" s="15"/>
      <c r="E363" s="15"/>
      <c r="F363" s="69" t="s">
        <v>34</v>
      </c>
      <c r="G363" s="69" t="s">
        <v>34</v>
      </c>
      <c r="H363" s="69" t="s">
        <v>34</v>
      </c>
      <c r="I363" s="75" t="s">
        <v>26</v>
      </c>
      <c r="J363" s="66"/>
      <c r="K363" s="11"/>
      <c r="L363" s="15">
        <f>Input!P274</f>
        <v>0</v>
      </c>
      <c r="M363" s="15"/>
      <c r="N363" s="15"/>
      <c r="O363" s="15"/>
      <c r="P363" s="69" t="s">
        <v>34</v>
      </c>
      <c r="Q363" s="69" t="s">
        <v>34</v>
      </c>
      <c r="R363" s="69" t="s">
        <v>34</v>
      </c>
      <c r="S363" s="75" t="s">
        <v>26</v>
      </c>
      <c r="T363" s="66"/>
    </row>
    <row r="364" spans="1:20" ht="30" customHeight="1">
      <c r="A364" s="11"/>
      <c r="B364" s="15">
        <f>Input!B275</f>
        <v>0</v>
      </c>
      <c r="C364" s="15"/>
      <c r="D364" s="15"/>
      <c r="E364" s="15"/>
      <c r="F364" s="80"/>
      <c r="G364" s="80"/>
      <c r="H364" s="80"/>
      <c r="I364" s="68" t="s">
        <v>35</v>
      </c>
      <c r="J364" s="67" t="s">
        <v>20</v>
      </c>
      <c r="K364" s="11"/>
      <c r="L364" s="15">
        <f>Input!P275</f>
        <v>0</v>
      </c>
      <c r="M364" s="15"/>
      <c r="N364" s="15"/>
      <c r="O364" s="15"/>
      <c r="P364" s="80"/>
      <c r="Q364" s="80"/>
      <c r="R364" s="80"/>
      <c r="S364" s="68" t="s">
        <v>35</v>
      </c>
      <c r="T364" s="67" t="s">
        <v>20</v>
      </c>
    </row>
    <row r="365" spans="1:20" ht="30" customHeight="1">
      <c r="A365" s="11"/>
      <c r="B365" s="17"/>
      <c r="C365" s="15"/>
      <c r="D365" s="15"/>
      <c r="E365" s="15"/>
      <c r="F365" s="78"/>
      <c r="G365" s="78"/>
      <c r="H365" s="78"/>
      <c r="I365" s="78">
        <f>Input!M276</f>
      </c>
      <c r="J365" s="78">
        <f>Input!N276</f>
      </c>
      <c r="K365" s="11"/>
      <c r="L365" s="17"/>
      <c r="M365" s="15"/>
      <c r="N365" s="15"/>
      <c r="O365" s="15"/>
      <c r="P365" s="78"/>
      <c r="Q365" s="78"/>
      <c r="R365" s="78"/>
      <c r="S365" s="78">
        <f>Input!AA276</f>
      </c>
      <c r="T365" s="78">
        <f>Input!AB276</f>
      </c>
    </row>
    <row r="366" spans="2:20" ht="30" customHeight="1">
      <c r="B366" s="18" t="s">
        <v>14</v>
      </c>
      <c r="C366" s="72">
        <f>A361</f>
        <v>43</v>
      </c>
      <c r="D366" s="72"/>
      <c r="E366" s="72"/>
      <c r="F366" s="73"/>
      <c r="G366" s="74"/>
      <c r="H366" s="74"/>
      <c r="I366" s="71"/>
      <c r="J366" s="20"/>
      <c r="K366" s="65"/>
      <c r="L366" s="18" t="s">
        <v>14</v>
      </c>
      <c r="M366" s="72">
        <f>K361</f>
        <v>23</v>
      </c>
      <c r="N366" s="72"/>
      <c r="O366" s="72"/>
      <c r="P366" s="73"/>
      <c r="Q366" s="74"/>
      <c r="R366" s="74"/>
      <c r="S366" s="71"/>
      <c r="T366" s="20"/>
    </row>
    <row r="367" spans="1:20" ht="30" customHeight="1">
      <c r="A367" s="138" t="s">
        <v>15</v>
      </c>
      <c r="B367" s="138"/>
      <c r="C367" s="6"/>
      <c r="D367" s="6"/>
      <c r="E367" s="6"/>
      <c r="F367" s="10"/>
      <c r="G367" s="10"/>
      <c r="H367" s="10"/>
      <c r="I367" s="20"/>
      <c r="J367" s="20"/>
      <c r="K367" s="138" t="s">
        <v>15</v>
      </c>
      <c r="L367" s="138"/>
      <c r="M367" s="6"/>
      <c r="N367" s="6"/>
      <c r="O367" s="6"/>
      <c r="P367" s="10"/>
      <c r="Q367" s="10"/>
      <c r="R367" s="10"/>
      <c r="S367" s="20"/>
      <c r="T367" s="20"/>
    </row>
    <row r="368" spans="1:20" ht="30" customHeight="1">
      <c r="A368" s="64"/>
      <c r="B368" s="19"/>
      <c r="C368" s="140" t="s">
        <v>54</v>
      </c>
      <c r="D368" s="140"/>
      <c r="E368" s="140"/>
      <c r="F368" s="140"/>
      <c r="G368" s="140"/>
      <c r="H368" s="140"/>
      <c r="I368" s="20"/>
      <c r="J368" s="20"/>
      <c r="K368" s="64"/>
      <c r="L368" s="19"/>
      <c r="M368" s="140" t="s">
        <v>54</v>
      </c>
      <c r="N368" s="140"/>
      <c r="O368" s="140"/>
      <c r="P368" s="140"/>
      <c r="Q368" s="140"/>
      <c r="R368" s="140"/>
      <c r="S368" s="20"/>
      <c r="T368" s="20"/>
    </row>
    <row r="369" spans="1:20" ht="30" customHeight="1">
      <c r="A369" s="139" t="s">
        <v>36</v>
      </c>
      <c r="B369" s="139"/>
      <c r="C369" s="139"/>
      <c r="D369" s="8"/>
      <c r="E369" s="139" t="s">
        <v>13</v>
      </c>
      <c r="F369" s="139"/>
      <c r="G369" s="28">
        <f>Input!C278</f>
        <v>24</v>
      </c>
      <c r="H369" s="9"/>
      <c r="I369" s="9"/>
      <c r="J369" s="10"/>
      <c r="K369" s="139" t="s">
        <v>36</v>
      </c>
      <c r="L369" s="139"/>
      <c r="M369" s="139"/>
      <c r="N369" s="8"/>
      <c r="O369" s="139" t="s">
        <v>13</v>
      </c>
      <c r="P369" s="139"/>
      <c r="Q369" s="28">
        <f>Input!Q278</f>
        <v>0</v>
      </c>
      <c r="R369" s="9"/>
      <c r="S369" s="9"/>
      <c r="T369" s="10"/>
    </row>
    <row r="370" spans="1:20" ht="30" customHeight="1">
      <c r="A370" s="11"/>
      <c r="B370" s="12" t="s">
        <v>0</v>
      </c>
      <c r="C370" s="7" t="s">
        <v>2</v>
      </c>
      <c r="D370" s="7" t="s">
        <v>3</v>
      </c>
      <c r="E370" s="7" t="s">
        <v>4</v>
      </c>
      <c r="F370" s="13"/>
      <c r="G370" s="13"/>
      <c r="H370" s="76"/>
      <c r="I370" s="76"/>
      <c r="J370" s="77"/>
      <c r="K370" s="11"/>
      <c r="L370" s="12" t="s">
        <v>0</v>
      </c>
      <c r="M370" s="7" t="s">
        <v>2</v>
      </c>
      <c r="N370" s="7" t="s">
        <v>3</v>
      </c>
      <c r="O370" s="7" t="s">
        <v>4</v>
      </c>
      <c r="P370" s="13"/>
      <c r="Q370" s="13"/>
      <c r="R370" s="13"/>
      <c r="S370" s="13"/>
      <c r="T370" s="14"/>
    </row>
    <row r="371" spans="1:20" ht="30" customHeight="1">
      <c r="A371" s="11"/>
      <c r="B371" s="15">
        <f>Input!B278</f>
        <v>0</v>
      </c>
      <c r="C371" s="15"/>
      <c r="D371" s="15"/>
      <c r="E371" s="15"/>
      <c r="K371" s="11"/>
      <c r="L371" s="15">
        <f>Input!P278</f>
        <v>0</v>
      </c>
      <c r="M371" s="15"/>
      <c r="N371" s="15"/>
      <c r="O371" s="15"/>
      <c r="P371" s="14"/>
      <c r="Q371" s="14"/>
      <c r="R371" s="14"/>
      <c r="S371" s="14"/>
      <c r="T371" s="14"/>
    </row>
    <row r="372" spans="1:20" ht="30" customHeight="1">
      <c r="A372" s="11" t="s">
        <v>27</v>
      </c>
      <c r="B372" s="15">
        <f>Input!B279</f>
        <v>0</v>
      </c>
      <c r="C372" s="15"/>
      <c r="D372" s="15"/>
      <c r="E372" s="15"/>
      <c r="K372" s="11" t="s">
        <v>27</v>
      </c>
      <c r="L372" s="15">
        <f>Input!P279</f>
        <v>0</v>
      </c>
      <c r="M372" s="15"/>
      <c r="N372" s="15"/>
      <c r="O372" s="15"/>
      <c r="P372" s="14"/>
      <c r="Q372" s="14"/>
      <c r="R372" s="14"/>
      <c r="S372" s="14"/>
      <c r="T372" s="14"/>
    </row>
    <row r="373" spans="1:20" ht="30" customHeight="1">
      <c r="A373" s="11" t="s">
        <v>28</v>
      </c>
      <c r="B373" s="15">
        <f>Input!B280</f>
        <v>0</v>
      </c>
      <c r="C373" s="15"/>
      <c r="D373" s="15"/>
      <c r="E373" s="15"/>
      <c r="K373" s="11" t="s">
        <v>28</v>
      </c>
      <c r="L373" s="15">
        <f>Input!P280</f>
        <v>0</v>
      </c>
      <c r="M373" s="15"/>
      <c r="N373" s="15"/>
      <c r="O373" s="15"/>
      <c r="P373" s="14"/>
      <c r="Q373" s="14"/>
      <c r="R373" s="14"/>
      <c r="S373" s="14"/>
      <c r="T373" s="14"/>
    </row>
    <row r="374" spans="1:20" ht="30" customHeight="1">
      <c r="A374" s="11" t="s">
        <v>29</v>
      </c>
      <c r="B374" s="15">
        <f>Input!B281</f>
        <v>0</v>
      </c>
      <c r="C374" s="15"/>
      <c r="D374" s="15"/>
      <c r="E374" s="15"/>
      <c r="K374" s="11" t="s">
        <v>29</v>
      </c>
      <c r="L374" s="15">
        <f>Input!P281</f>
        <v>0</v>
      </c>
      <c r="M374" s="15"/>
      <c r="N374" s="15"/>
      <c r="O374" s="15"/>
      <c r="P374" s="14"/>
      <c r="Q374" s="14"/>
      <c r="R374" s="14"/>
      <c r="S374" s="14"/>
      <c r="T374" s="14"/>
    </row>
    <row r="375" spans="1:20" ht="30" customHeight="1">
      <c r="A375" s="11" t="s">
        <v>30</v>
      </c>
      <c r="B375" s="15">
        <f>Input!B282</f>
        <v>0</v>
      </c>
      <c r="C375" s="15"/>
      <c r="D375" s="15"/>
      <c r="E375" s="15"/>
      <c r="K375" s="11" t="s">
        <v>30</v>
      </c>
      <c r="L375" s="15">
        <f>Input!P282</f>
        <v>0</v>
      </c>
      <c r="M375" s="15"/>
      <c r="N375" s="15"/>
      <c r="O375" s="15"/>
      <c r="P375" s="14"/>
      <c r="Q375" s="14"/>
      <c r="R375" s="14"/>
      <c r="S375" s="14"/>
      <c r="T375" s="14"/>
    </row>
    <row r="376" spans="1:20" ht="30" customHeight="1">
      <c r="A376" s="11"/>
      <c r="B376" s="15">
        <f>Input!B283</f>
        <v>0</v>
      </c>
      <c r="C376" s="15"/>
      <c r="D376" s="15"/>
      <c r="E376" s="15"/>
      <c r="K376" s="11"/>
      <c r="L376" s="15">
        <f>Input!P283</f>
        <v>0</v>
      </c>
      <c r="M376" s="15"/>
      <c r="N376" s="15"/>
      <c r="O376" s="15"/>
      <c r="P376" s="14"/>
      <c r="Q376" s="14"/>
      <c r="R376" s="14"/>
      <c r="S376" s="14"/>
      <c r="T376" s="14"/>
    </row>
    <row r="377" spans="1:20" ht="30" customHeight="1">
      <c r="A377" s="11">
        <f>Input!A286</f>
        <v>44</v>
      </c>
      <c r="B377" s="15">
        <f>Input!B284</f>
        <v>0</v>
      </c>
      <c r="C377" s="15"/>
      <c r="D377" s="15"/>
      <c r="E377" s="15"/>
      <c r="K377" s="11">
        <f>Input!O286</f>
        <v>24</v>
      </c>
      <c r="L377" s="15">
        <f>Input!P284</f>
        <v>0</v>
      </c>
      <c r="M377" s="15"/>
      <c r="N377" s="15"/>
      <c r="O377" s="15"/>
      <c r="P377" s="14"/>
      <c r="Q377" s="14"/>
      <c r="R377" s="14"/>
      <c r="S377" s="14"/>
      <c r="T377" s="14"/>
    </row>
    <row r="378" spans="1:20" ht="30" customHeight="1">
      <c r="A378" s="11"/>
      <c r="B378" s="15">
        <f>Input!B285</f>
        <v>0</v>
      </c>
      <c r="C378" s="15"/>
      <c r="D378" s="15"/>
      <c r="E378" s="15"/>
      <c r="K378" s="11"/>
      <c r="L378" s="15">
        <f>Input!P285</f>
        <v>0</v>
      </c>
      <c r="M378" s="15"/>
      <c r="N378" s="15"/>
      <c r="O378" s="15"/>
      <c r="P378" s="14"/>
      <c r="Q378" s="14"/>
      <c r="R378" s="14"/>
      <c r="S378" s="14"/>
      <c r="T378" s="14"/>
    </row>
    <row r="379" spans="1:20" ht="30" customHeight="1">
      <c r="A379" s="11"/>
      <c r="B379" s="15">
        <f>Input!B286</f>
        <v>0</v>
      </c>
      <c r="C379" s="15"/>
      <c r="D379" s="15"/>
      <c r="E379" s="15"/>
      <c r="F379" s="69" t="s">
        <v>34</v>
      </c>
      <c r="G379" s="69" t="s">
        <v>34</v>
      </c>
      <c r="H379" s="69" t="s">
        <v>34</v>
      </c>
      <c r="I379" s="75" t="s">
        <v>26</v>
      </c>
      <c r="J379" s="66"/>
      <c r="K379" s="11"/>
      <c r="L379" s="15">
        <f>Input!P286</f>
        <v>0</v>
      </c>
      <c r="M379" s="15"/>
      <c r="N379" s="15"/>
      <c r="O379" s="15"/>
      <c r="P379" s="69" t="s">
        <v>34</v>
      </c>
      <c r="Q379" s="69" t="s">
        <v>34</v>
      </c>
      <c r="R379" s="69" t="s">
        <v>34</v>
      </c>
      <c r="S379" s="75" t="s">
        <v>26</v>
      </c>
      <c r="T379" s="66"/>
    </row>
    <row r="380" spans="1:20" ht="30" customHeight="1">
      <c r="A380" s="11"/>
      <c r="B380" s="15">
        <f>Input!B287</f>
        <v>0</v>
      </c>
      <c r="C380" s="15"/>
      <c r="D380" s="15"/>
      <c r="E380" s="15"/>
      <c r="F380" s="80"/>
      <c r="G380" s="80"/>
      <c r="H380" s="80"/>
      <c r="I380" s="68" t="s">
        <v>35</v>
      </c>
      <c r="J380" s="67" t="s">
        <v>20</v>
      </c>
      <c r="K380" s="11"/>
      <c r="L380" s="15">
        <f>Input!P287</f>
        <v>0</v>
      </c>
      <c r="M380" s="15"/>
      <c r="N380" s="15"/>
      <c r="O380" s="15"/>
      <c r="P380" s="80"/>
      <c r="Q380" s="80"/>
      <c r="R380" s="80"/>
      <c r="S380" s="68" t="s">
        <v>35</v>
      </c>
      <c r="T380" s="67" t="s">
        <v>20</v>
      </c>
    </row>
    <row r="381" spans="1:20" ht="30" customHeight="1">
      <c r="A381" s="11"/>
      <c r="B381" s="17"/>
      <c r="C381" s="15"/>
      <c r="D381" s="15"/>
      <c r="E381" s="15"/>
      <c r="F381" s="78"/>
      <c r="G381" s="78"/>
      <c r="H381" s="78"/>
      <c r="I381" s="78">
        <f>Input!M288</f>
      </c>
      <c r="J381" s="78">
        <f>Input!N288</f>
      </c>
      <c r="K381" s="11"/>
      <c r="L381" s="17"/>
      <c r="M381" s="15"/>
      <c r="N381" s="15"/>
      <c r="O381" s="15"/>
      <c r="P381" s="78"/>
      <c r="Q381" s="78"/>
      <c r="R381" s="78"/>
      <c r="S381" s="78">
        <f>Input!AA288</f>
      </c>
      <c r="T381" s="78">
        <f>Input!AB288</f>
      </c>
    </row>
    <row r="382" spans="2:20" ht="30" customHeight="1">
      <c r="B382" s="18" t="s">
        <v>14</v>
      </c>
      <c r="C382" s="72">
        <f>A377</f>
        <v>44</v>
      </c>
      <c r="D382" s="72"/>
      <c r="E382" s="72"/>
      <c r="F382" s="73"/>
      <c r="G382" s="74"/>
      <c r="H382" s="74"/>
      <c r="I382" s="71"/>
      <c r="J382" s="20"/>
      <c r="K382" s="65"/>
      <c r="L382" s="18" t="s">
        <v>14</v>
      </c>
      <c r="M382" s="72">
        <f>K377</f>
        <v>24</v>
      </c>
      <c r="N382" s="72"/>
      <c r="O382" s="72"/>
      <c r="P382" s="73"/>
      <c r="Q382" s="74"/>
      <c r="R382" s="74"/>
      <c r="S382" s="71"/>
      <c r="T382" s="20"/>
    </row>
    <row r="383" spans="1:20" ht="30" customHeight="1">
      <c r="A383" s="138" t="s">
        <v>15</v>
      </c>
      <c r="B383" s="138"/>
      <c r="C383" s="6"/>
      <c r="D383" s="6"/>
      <c r="E383" s="6"/>
      <c r="F383" s="10"/>
      <c r="G383" s="10"/>
      <c r="H383" s="10"/>
      <c r="I383" s="20"/>
      <c r="J383" s="20"/>
      <c r="K383" s="138" t="s">
        <v>15</v>
      </c>
      <c r="L383" s="138"/>
      <c r="M383" s="6"/>
      <c r="N383" s="6"/>
      <c r="O383" s="6"/>
      <c r="P383" s="10"/>
      <c r="Q383" s="10"/>
      <c r="R383" s="10"/>
      <c r="S383" s="20"/>
      <c r="T383" s="20"/>
    </row>
    <row r="384" spans="1:20" ht="30" customHeight="1">
      <c r="A384" s="64"/>
      <c r="B384" s="19"/>
      <c r="C384" s="140" t="s">
        <v>54</v>
      </c>
      <c r="D384" s="140"/>
      <c r="E384" s="140"/>
      <c r="F384" s="140"/>
      <c r="G384" s="140"/>
      <c r="H384" s="140"/>
      <c r="I384" s="20"/>
      <c r="J384" s="20"/>
      <c r="K384" s="64"/>
      <c r="L384" s="19"/>
      <c r="M384" s="140" t="s">
        <v>54</v>
      </c>
      <c r="N384" s="140"/>
      <c r="O384" s="140"/>
      <c r="P384" s="140"/>
      <c r="Q384" s="140"/>
      <c r="R384" s="140"/>
      <c r="S384" s="20"/>
      <c r="T384" s="20"/>
    </row>
    <row r="385" spans="1:20" ht="30" customHeight="1">
      <c r="A385" s="139" t="s">
        <v>36</v>
      </c>
      <c r="B385" s="139"/>
      <c r="C385" s="139"/>
      <c r="D385" s="8"/>
      <c r="E385" s="139" t="s">
        <v>13</v>
      </c>
      <c r="F385" s="139"/>
      <c r="G385" s="28">
        <f>Input!C290</f>
        <v>25</v>
      </c>
      <c r="H385" s="9"/>
      <c r="I385" s="9"/>
      <c r="J385" s="10"/>
      <c r="K385" s="139" t="s">
        <v>36</v>
      </c>
      <c r="L385" s="139"/>
      <c r="M385" s="139"/>
      <c r="N385" s="8"/>
      <c r="O385" s="139" t="s">
        <v>13</v>
      </c>
      <c r="P385" s="139"/>
      <c r="Q385" s="28">
        <f>Input!Q290</f>
        <v>0</v>
      </c>
      <c r="R385" s="9"/>
      <c r="S385" s="9"/>
      <c r="T385" s="10"/>
    </row>
    <row r="386" spans="1:20" ht="30" customHeight="1">
      <c r="A386" s="11"/>
      <c r="B386" s="12" t="s">
        <v>0</v>
      </c>
      <c r="C386" s="7" t="s">
        <v>2</v>
      </c>
      <c r="D386" s="7" t="s">
        <v>3</v>
      </c>
      <c r="E386" s="7" t="s">
        <v>4</v>
      </c>
      <c r="F386" s="13"/>
      <c r="G386" s="13"/>
      <c r="H386" s="76"/>
      <c r="I386" s="76"/>
      <c r="J386" s="77"/>
      <c r="K386" s="11"/>
      <c r="L386" s="12" t="s">
        <v>0</v>
      </c>
      <c r="M386" s="7" t="s">
        <v>2</v>
      </c>
      <c r="N386" s="7" t="s">
        <v>3</v>
      </c>
      <c r="O386" s="7" t="s">
        <v>4</v>
      </c>
      <c r="P386" s="13"/>
      <c r="Q386" s="13"/>
      <c r="R386" s="13"/>
      <c r="S386" s="13"/>
      <c r="T386" s="14"/>
    </row>
    <row r="387" spans="1:20" ht="30" customHeight="1">
      <c r="A387" s="11"/>
      <c r="B387" s="15">
        <f>Input!B290</f>
        <v>0</v>
      </c>
      <c r="C387" s="15"/>
      <c r="D387" s="15"/>
      <c r="E387" s="15"/>
      <c r="K387" s="11"/>
      <c r="L387" s="15">
        <f>Input!P290</f>
        <v>0</v>
      </c>
      <c r="M387" s="15"/>
      <c r="N387" s="15"/>
      <c r="O387" s="15"/>
      <c r="P387" s="14"/>
      <c r="Q387" s="14"/>
      <c r="R387" s="14"/>
      <c r="S387" s="14"/>
      <c r="T387" s="14"/>
    </row>
    <row r="388" spans="1:20" ht="30" customHeight="1">
      <c r="A388" s="11" t="s">
        <v>27</v>
      </c>
      <c r="B388" s="15">
        <f>Input!B291</f>
        <v>0</v>
      </c>
      <c r="C388" s="15"/>
      <c r="D388" s="15"/>
      <c r="E388" s="15"/>
      <c r="K388" s="11" t="s">
        <v>27</v>
      </c>
      <c r="L388" s="15">
        <f>Input!P291</f>
        <v>0</v>
      </c>
      <c r="M388" s="15"/>
      <c r="N388" s="15"/>
      <c r="O388" s="15"/>
      <c r="P388" s="14"/>
      <c r="Q388" s="14"/>
      <c r="R388" s="14"/>
      <c r="S388" s="14"/>
      <c r="T388" s="14"/>
    </row>
    <row r="389" spans="1:20" ht="30" customHeight="1">
      <c r="A389" s="11" t="s">
        <v>28</v>
      </c>
      <c r="B389" s="15">
        <f>Input!B292</f>
        <v>0</v>
      </c>
      <c r="C389" s="15"/>
      <c r="D389" s="15"/>
      <c r="E389" s="15"/>
      <c r="K389" s="11" t="s">
        <v>28</v>
      </c>
      <c r="L389" s="15">
        <f>Input!P292</f>
        <v>0</v>
      </c>
      <c r="M389" s="15"/>
      <c r="N389" s="15"/>
      <c r="O389" s="15"/>
      <c r="P389" s="14"/>
      <c r="Q389" s="14"/>
      <c r="R389" s="14"/>
      <c r="S389" s="14"/>
      <c r="T389" s="14"/>
    </row>
    <row r="390" spans="1:20" ht="30" customHeight="1">
      <c r="A390" s="11" t="s">
        <v>29</v>
      </c>
      <c r="B390" s="15">
        <f>Input!B293</f>
        <v>0</v>
      </c>
      <c r="C390" s="15"/>
      <c r="D390" s="15"/>
      <c r="E390" s="15"/>
      <c r="K390" s="11" t="s">
        <v>29</v>
      </c>
      <c r="L390" s="15">
        <f>Input!P293</f>
        <v>0</v>
      </c>
      <c r="M390" s="15"/>
      <c r="N390" s="15"/>
      <c r="O390" s="15"/>
      <c r="P390" s="14"/>
      <c r="Q390" s="14"/>
      <c r="R390" s="14"/>
      <c r="S390" s="14"/>
      <c r="T390" s="14"/>
    </row>
    <row r="391" spans="1:20" ht="30" customHeight="1">
      <c r="A391" s="11" t="s">
        <v>30</v>
      </c>
      <c r="B391" s="15">
        <f>Input!B294</f>
        <v>0</v>
      </c>
      <c r="C391" s="15"/>
      <c r="D391" s="15"/>
      <c r="E391" s="15"/>
      <c r="K391" s="11" t="s">
        <v>30</v>
      </c>
      <c r="L391" s="15">
        <f>Input!P294</f>
        <v>0</v>
      </c>
      <c r="M391" s="15"/>
      <c r="N391" s="15"/>
      <c r="O391" s="15"/>
      <c r="P391" s="14"/>
      <c r="Q391" s="14"/>
      <c r="R391" s="14"/>
      <c r="S391" s="14"/>
      <c r="T391" s="14"/>
    </row>
    <row r="392" spans="1:20" ht="30" customHeight="1">
      <c r="A392" s="11"/>
      <c r="B392" s="15">
        <f>Input!B295</f>
        <v>0</v>
      </c>
      <c r="C392" s="15"/>
      <c r="D392" s="15"/>
      <c r="E392" s="15"/>
      <c r="K392" s="11"/>
      <c r="L392" s="15">
        <f>Input!P295</f>
        <v>0</v>
      </c>
      <c r="M392" s="15"/>
      <c r="N392" s="15"/>
      <c r="O392" s="15"/>
      <c r="P392" s="14"/>
      <c r="Q392" s="14"/>
      <c r="R392" s="14"/>
      <c r="S392" s="14"/>
      <c r="T392" s="14"/>
    </row>
    <row r="393" spans="1:20" ht="30" customHeight="1">
      <c r="A393" s="11">
        <f>Input!A298</f>
        <v>45</v>
      </c>
      <c r="B393" s="15">
        <f>Input!B296</f>
        <v>0</v>
      </c>
      <c r="C393" s="15"/>
      <c r="D393" s="15"/>
      <c r="E393" s="15"/>
      <c r="K393" s="11">
        <f>Input!O298</f>
        <v>25</v>
      </c>
      <c r="L393" s="15">
        <f>Input!P296</f>
        <v>0</v>
      </c>
      <c r="M393" s="15"/>
      <c r="N393" s="15"/>
      <c r="O393" s="15"/>
      <c r="P393" s="14"/>
      <c r="Q393" s="14"/>
      <c r="R393" s="14"/>
      <c r="S393" s="14"/>
      <c r="T393" s="14"/>
    </row>
    <row r="394" spans="1:20" ht="30" customHeight="1">
      <c r="A394" s="11"/>
      <c r="B394" s="15">
        <f>Input!B297</f>
        <v>0</v>
      </c>
      <c r="C394" s="15"/>
      <c r="D394" s="15"/>
      <c r="E394" s="15"/>
      <c r="K394" s="11"/>
      <c r="L394" s="15">
        <f>Input!P297</f>
        <v>0</v>
      </c>
      <c r="M394" s="15"/>
      <c r="N394" s="15"/>
      <c r="O394" s="15"/>
      <c r="P394" s="14"/>
      <c r="Q394" s="14"/>
      <c r="R394" s="14"/>
      <c r="S394" s="14"/>
      <c r="T394" s="14"/>
    </row>
    <row r="395" spans="1:20" ht="30" customHeight="1">
      <c r="A395" s="11"/>
      <c r="B395" s="15">
        <f>Input!B298</f>
        <v>0</v>
      </c>
      <c r="C395" s="15"/>
      <c r="D395" s="15"/>
      <c r="E395" s="15"/>
      <c r="F395" s="69" t="s">
        <v>34</v>
      </c>
      <c r="G395" s="69" t="s">
        <v>34</v>
      </c>
      <c r="H395" s="69" t="s">
        <v>34</v>
      </c>
      <c r="I395" s="75" t="s">
        <v>26</v>
      </c>
      <c r="J395" s="66"/>
      <c r="K395" s="11"/>
      <c r="L395" s="15">
        <f>Input!P298</f>
        <v>0</v>
      </c>
      <c r="M395" s="15"/>
      <c r="N395" s="15"/>
      <c r="O395" s="15"/>
      <c r="P395" s="69" t="s">
        <v>34</v>
      </c>
      <c r="Q395" s="69" t="s">
        <v>34</v>
      </c>
      <c r="R395" s="69" t="s">
        <v>34</v>
      </c>
      <c r="S395" s="75" t="s">
        <v>26</v>
      </c>
      <c r="T395" s="66"/>
    </row>
    <row r="396" spans="1:20" ht="30" customHeight="1">
      <c r="A396" s="11"/>
      <c r="B396" s="15">
        <f>Input!B299</f>
        <v>0</v>
      </c>
      <c r="C396" s="15"/>
      <c r="D396" s="15"/>
      <c r="E396" s="15"/>
      <c r="F396" s="80"/>
      <c r="G396" s="80"/>
      <c r="H396" s="80"/>
      <c r="I396" s="68" t="s">
        <v>35</v>
      </c>
      <c r="J396" s="67" t="s">
        <v>20</v>
      </c>
      <c r="K396" s="11"/>
      <c r="L396" s="15">
        <f>Input!P299</f>
        <v>0</v>
      </c>
      <c r="M396" s="15"/>
      <c r="N396" s="15"/>
      <c r="O396" s="15"/>
      <c r="P396" s="80"/>
      <c r="Q396" s="80"/>
      <c r="R396" s="80"/>
      <c r="S396" s="68" t="s">
        <v>35</v>
      </c>
      <c r="T396" s="67" t="s">
        <v>20</v>
      </c>
    </row>
    <row r="397" spans="1:20" ht="30" customHeight="1">
      <c r="A397" s="11"/>
      <c r="B397" s="17"/>
      <c r="C397" s="15"/>
      <c r="D397" s="15"/>
      <c r="E397" s="15"/>
      <c r="F397" s="78"/>
      <c r="G397" s="78"/>
      <c r="H397" s="78"/>
      <c r="I397" s="78">
        <f>Input!M300</f>
      </c>
      <c r="J397" s="78">
        <f>Input!N300</f>
      </c>
      <c r="K397" s="11"/>
      <c r="L397" s="17"/>
      <c r="M397" s="15"/>
      <c r="N397" s="15"/>
      <c r="O397" s="15"/>
      <c r="P397" s="78"/>
      <c r="Q397" s="78"/>
      <c r="R397" s="78"/>
      <c r="S397" s="78">
        <f>Input!AA300</f>
      </c>
      <c r="T397" s="78">
        <f>Input!AB300</f>
      </c>
    </row>
    <row r="398" spans="2:20" ht="30" customHeight="1">
      <c r="B398" s="18" t="s">
        <v>14</v>
      </c>
      <c r="C398" s="72">
        <f>A393</f>
        <v>45</v>
      </c>
      <c r="D398" s="72"/>
      <c r="E398" s="72"/>
      <c r="F398" s="73"/>
      <c r="G398" s="74"/>
      <c r="H398" s="74"/>
      <c r="I398" s="71"/>
      <c r="J398" s="20"/>
      <c r="K398" s="65"/>
      <c r="L398" s="18" t="s">
        <v>14</v>
      </c>
      <c r="M398" s="72">
        <f>K393</f>
        <v>25</v>
      </c>
      <c r="N398" s="72"/>
      <c r="O398" s="72"/>
      <c r="P398" s="73"/>
      <c r="Q398" s="74"/>
      <c r="R398" s="74"/>
      <c r="S398" s="71"/>
      <c r="T398" s="20"/>
    </row>
    <row r="399" spans="1:20" ht="30" customHeight="1">
      <c r="A399" s="138" t="s">
        <v>15</v>
      </c>
      <c r="B399" s="138"/>
      <c r="C399" s="6"/>
      <c r="D399" s="6"/>
      <c r="E399" s="6"/>
      <c r="F399" s="10"/>
      <c r="G399" s="10"/>
      <c r="H399" s="10"/>
      <c r="I399" s="20"/>
      <c r="J399" s="20"/>
      <c r="K399" s="138" t="s">
        <v>15</v>
      </c>
      <c r="L399" s="138"/>
      <c r="M399" s="6"/>
      <c r="N399" s="6"/>
      <c r="O399" s="6"/>
      <c r="P399" s="10"/>
      <c r="Q399" s="10"/>
      <c r="R399" s="10"/>
      <c r="S399" s="20"/>
      <c r="T399" s="20"/>
    </row>
    <row r="400" spans="1:20" ht="30" customHeight="1">
      <c r="A400" s="64"/>
      <c r="B400" s="19"/>
      <c r="C400" s="140" t="s">
        <v>54</v>
      </c>
      <c r="D400" s="140"/>
      <c r="E400" s="140"/>
      <c r="F400" s="140"/>
      <c r="G400" s="140"/>
      <c r="H400" s="140"/>
      <c r="I400" s="20"/>
      <c r="J400" s="20"/>
      <c r="K400" s="64"/>
      <c r="L400" s="19"/>
      <c r="M400" s="140" t="s">
        <v>54</v>
      </c>
      <c r="N400" s="140"/>
      <c r="O400" s="140"/>
      <c r="P400" s="140"/>
      <c r="Q400" s="140"/>
      <c r="R400" s="140"/>
      <c r="S400" s="20"/>
      <c r="T400" s="20"/>
    </row>
  </sheetData>
  <sheetProtection/>
  <mergeCells count="200">
    <mergeCell ref="A1:C1"/>
    <mergeCell ref="E1:F1"/>
    <mergeCell ref="K1:M1"/>
    <mergeCell ref="O1:P1"/>
    <mergeCell ref="C16:H16"/>
    <mergeCell ref="M16:R16"/>
    <mergeCell ref="A15:B15"/>
    <mergeCell ref="K15:L15"/>
    <mergeCell ref="A17:C17"/>
    <mergeCell ref="E17:F17"/>
    <mergeCell ref="K17:M17"/>
    <mergeCell ref="O17:P17"/>
    <mergeCell ref="C400:H400"/>
    <mergeCell ref="M400:R400"/>
    <mergeCell ref="O33:P33"/>
    <mergeCell ref="C32:H32"/>
    <mergeCell ref="M32:R32"/>
    <mergeCell ref="A47:B47"/>
    <mergeCell ref="K47:L47"/>
    <mergeCell ref="A31:B31"/>
    <mergeCell ref="K31:L31"/>
    <mergeCell ref="A33:C33"/>
    <mergeCell ref="E33:F33"/>
    <mergeCell ref="K33:M33"/>
    <mergeCell ref="A49:C49"/>
    <mergeCell ref="E49:F49"/>
    <mergeCell ref="K49:M49"/>
    <mergeCell ref="C48:H48"/>
    <mergeCell ref="M48:R48"/>
    <mergeCell ref="O49:P49"/>
    <mergeCell ref="O65:P65"/>
    <mergeCell ref="C64:H64"/>
    <mergeCell ref="M64:R64"/>
    <mergeCell ref="A79:B79"/>
    <mergeCell ref="K79:L79"/>
    <mergeCell ref="A63:B63"/>
    <mergeCell ref="K63:L63"/>
    <mergeCell ref="A65:C65"/>
    <mergeCell ref="E65:F65"/>
    <mergeCell ref="K65:M65"/>
    <mergeCell ref="A81:C81"/>
    <mergeCell ref="E81:F81"/>
    <mergeCell ref="K81:M81"/>
    <mergeCell ref="C80:H80"/>
    <mergeCell ref="M80:R80"/>
    <mergeCell ref="O81:P81"/>
    <mergeCell ref="O97:P97"/>
    <mergeCell ref="C96:H96"/>
    <mergeCell ref="M96:R96"/>
    <mergeCell ref="A111:B111"/>
    <mergeCell ref="K111:L111"/>
    <mergeCell ref="A95:B95"/>
    <mergeCell ref="K95:L95"/>
    <mergeCell ref="A97:C97"/>
    <mergeCell ref="E97:F97"/>
    <mergeCell ref="K97:M97"/>
    <mergeCell ref="A113:C113"/>
    <mergeCell ref="E113:F113"/>
    <mergeCell ref="K113:M113"/>
    <mergeCell ref="C112:H112"/>
    <mergeCell ref="M112:R112"/>
    <mergeCell ref="O113:P113"/>
    <mergeCell ref="O129:P129"/>
    <mergeCell ref="C128:H128"/>
    <mergeCell ref="M128:R128"/>
    <mergeCell ref="A143:B143"/>
    <mergeCell ref="K143:L143"/>
    <mergeCell ref="A127:B127"/>
    <mergeCell ref="K127:L127"/>
    <mergeCell ref="A129:C129"/>
    <mergeCell ref="E129:F129"/>
    <mergeCell ref="K129:M129"/>
    <mergeCell ref="A145:C145"/>
    <mergeCell ref="E145:F145"/>
    <mergeCell ref="K145:M145"/>
    <mergeCell ref="C144:H144"/>
    <mergeCell ref="M144:R144"/>
    <mergeCell ref="O145:P145"/>
    <mergeCell ref="O161:P161"/>
    <mergeCell ref="C160:H160"/>
    <mergeCell ref="M160:R160"/>
    <mergeCell ref="A175:B175"/>
    <mergeCell ref="K175:L175"/>
    <mergeCell ref="A159:B159"/>
    <mergeCell ref="K159:L159"/>
    <mergeCell ref="A161:C161"/>
    <mergeCell ref="E161:F161"/>
    <mergeCell ref="K161:M161"/>
    <mergeCell ref="A177:C177"/>
    <mergeCell ref="E177:F177"/>
    <mergeCell ref="K177:M177"/>
    <mergeCell ref="C176:H176"/>
    <mergeCell ref="M176:R176"/>
    <mergeCell ref="O177:P177"/>
    <mergeCell ref="O193:P193"/>
    <mergeCell ref="C192:H192"/>
    <mergeCell ref="M192:R192"/>
    <mergeCell ref="A207:B207"/>
    <mergeCell ref="K207:L207"/>
    <mergeCell ref="A191:B191"/>
    <mergeCell ref="K191:L191"/>
    <mergeCell ref="A193:C193"/>
    <mergeCell ref="E193:F193"/>
    <mergeCell ref="K193:M193"/>
    <mergeCell ref="A209:C209"/>
    <mergeCell ref="E209:F209"/>
    <mergeCell ref="K209:M209"/>
    <mergeCell ref="C208:H208"/>
    <mergeCell ref="M208:R208"/>
    <mergeCell ref="O209:P209"/>
    <mergeCell ref="O225:P225"/>
    <mergeCell ref="C224:H224"/>
    <mergeCell ref="M224:R224"/>
    <mergeCell ref="A239:B239"/>
    <mergeCell ref="K239:L239"/>
    <mergeCell ref="A223:B223"/>
    <mergeCell ref="K223:L223"/>
    <mergeCell ref="A225:C225"/>
    <mergeCell ref="E225:F225"/>
    <mergeCell ref="K225:M225"/>
    <mergeCell ref="A241:C241"/>
    <mergeCell ref="E241:F241"/>
    <mergeCell ref="K241:M241"/>
    <mergeCell ref="C240:H240"/>
    <mergeCell ref="M240:R240"/>
    <mergeCell ref="O241:P241"/>
    <mergeCell ref="O257:P257"/>
    <mergeCell ref="C256:H256"/>
    <mergeCell ref="M256:R256"/>
    <mergeCell ref="A271:B271"/>
    <mergeCell ref="K271:L271"/>
    <mergeCell ref="A255:B255"/>
    <mergeCell ref="K255:L255"/>
    <mergeCell ref="A257:C257"/>
    <mergeCell ref="E257:F257"/>
    <mergeCell ref="K257:M257"/>
    <mergeCell ref="A273:C273"/>
    <mergeCell ref="E273:F273"/>
    <mergeCell ref="K273:M273"/>
    <mergeCell ref="C272:H272"/>
    <mergeCell ref="M272:R272"/>
    <mergeCell ref="O273:P273"/>
    <mergeCell ref="O289:P289"/>
    <mergeCell ref="C288:H288"/>
    <mergeCell ref="M288:R288"/>
    <mergeCell ref="A303:B303"/>
    <mergeCell ref="K303:L303"/>
    <mergeCell ref="A287:B287"/>
    <mergeCell ref="K287:L287"/>
    <mergeCell ref="A289:C289"/>
    <mergeCell ref="E289:F289"/>
    <mergeCell ref="K289:M289"/>
    <mergeCell ref="A305:C305"/>
    <mergeCell ref="E305:F305"/>
    <mergeCell ref="K305:M305"/>
    <mergeCell ref="C304:H304"/>
    <mergeCell ref="M304:R304"/>
    <mergeCell ref="O305:P305"/>
    <mergeCell ref="O321:P321"/>
    <mergeCell ref="C320:H320"/>
    <mergeCell ref="M320:R320"/>
    <mergeCell ref="A335:B335"/>
    <mergeCell ref="K335:L335"/>
    <mergeCell ref="A319:B319"/>
    <mergeCell ref="K319:L319"/>
    <mergeCell ref="A321:C321"/>
    <mergeCell ref="E321:F321"/>
    <mergeCell ref="K321:M321"/>
    <mergeCell ref="A337:C337"/>
    <mergeCell ref="E337:F337"/>
    <mergeCell ref="K337:M337"/>
    <mergeCell ref="C336:H336"/>
    <mergeCell ref="M336:R336"/>
    <mergeCell ref="O337:P337"/>
    <mergeCell ref="O353:P353"/>
    <mergeCell ref="C352:H352"/>
    <mergeCell ref="M352:R352"/>
    <mergeCell ref="A367:B367"/>
    <mergeCell ref="K367:L367"/>
    <mergeCell ref="A351:B351"/>
    <mergeCell ref="K351:L351"/>
    <mergeCell ref="A353:C353"/>
    <mergeCell ref="E353:F353"/>
    <mergeCell ref="K353:M353"/>
    <mergeCell ref="A369:C369"/>
    <mergeCell ref="E369:F369"/>
    <mergeCell ref="K369:M369"/>
    <mergeCell ref="C368:H368"/>
    <mergeCell ref="M368:R368"/>
    <mergeCell ref="O369:P369"/>
    <mergeCell ref="A399:B399"/>
    <mergeCell ref="K399:L399"/>
    <mergeCell ref="A383:B383"/>
    <mergeCell ref="K383:L383"/>
    <mergeCell ref="A385:C385"/>
    <mergeCell ref="E385:F385"/>
    <mergeCell ref="K385:M385"/>
    <mergeCell ref="M384:R384"/>
    <mergeCell ref="O385:P385"/>
    <mergeCell ref="C384:H384"/>
  </mergeCells>
  <printOptions/>
  <pageMargins left="0.3" right="0.5" top="1" bottom="1" header="0.5" footer="0.5"/>
  <pageSetup horizontalDpi="600" verticalDpi="600" orientation="landscape" scale="96" r:id="rId2"/>
  <rowBreaks count="1" manualBreakCount="1">
    <brk id="16" max="1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Gateway_User</dc:creator>
  <cp:keywords/>
  <dc:description/>
  <cp:lastModifiedBy>David</cp:lastModifiedBy>
  <cp:lastPrinted>2017-12-16T23:53:04Z</cp:lastPrinted>
  <dcterms:created xsi:type="dcterms:W3CDTF">2005-01-05T16:01:50Z</dcterms:created>
  <dcterms:modified xsi:type="dcterms:W3CDTF">2017-12-18T02:10:46Z</dcterms:modified>
  <cp:category/>
  <cp:version/>
  <cp:contentType/>
  <cp:contentStatus/>
</cp:coreProperties>
</file>